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8800" windowHeight="14235"/>
  </bookViews>
  <sheets>
    <sheet name="2016Q1" sheetId="22" r:id="rId1"/>
    <sheet name="2015Q4" sheetId="21" r:id="rId2"/>
    <sheet name="2015Q3" sheetId="20" r:id="rId3"/>
    <sheet name="2015Q2" sheetId="19" r:id="rId4"/>
    <sheet name="2015Q1" sheetId="18" r:id="rId5"/>
    <sheet name="2014Q4" sheetId="17" r:id="rId6"/>
    <sheet name="2014Q3" sheetId="16" r:id="rId7"/>
    <sheet name="2014Q2" sheetId="14" r:id="rId8"/>
    <sheet name="2014Q1" sheetId="13" r:id="rId9"/>
    <sheet name="2013Q4" sheetId="12" r:id="rId10"/>
    <sheet name="2013Q3" sheetId="11" r:id="rId11"/>
    <sheet name="2013Q2" sheetId="10" r:id="rId12"/>
    <sheet name="2013Q1" sheetId="9" r:id="rId13"/>
    <sheet name="2012Q4" sheetId="7" r:id="rId14"/>
    <sheet name="2012Q3" sheetId="8" r:id="rId15"/>
    <sheet name="2012Q2" sheetId="6" r:id="rId16"/>
    <sheet name="2012Q1" sheetId="5" r:id="rId17"/>
    <sheet name="2011Q4" sheetId="4" r:id="rId18"/>
    <sheet name="2011Q3" sheetId="3" r:id="rId19"/>
    <sheet name="2011Q2" sheetId="2" r:id="rId20"/>
    <sheet name="2010Q3" sheetId="1" r:id="rId21"/>
  </sheets>
  <calcPr calcId="145621" iterateDelta="9.9999999999994451E-4"/>
</workbook>
</file>

<file path=xl/calcChain.xml><?xml version="1.0" encoding="utf-8"?>
<calcChain xmlns="http://schemas.openxmlformats.org/spreadsheetml/2006/main">
  <c r="B106" i="22" l="1"/>
  <c r="D106" i="22" s="1"/>
  <c r="C106" i="22"/>
  <c r="M213" i="22"/>
  <c r="L213" i="22"/>
  <c r="K213" i="22"/>
  <c r="J213" i="22"/>
  <c r="I213" i="22"/>
  <c r="H213" i="22"/>
  <c r="G213" i="22"/>
  <c r="F213" i="22"/>
  <c r="E213" i="22"/>
  <c r="D213" i="22"/>
  <c r="C213" i="22"/>
  <c r="B212" i="22"/>
  <c r="B211" i="22"/>
  <c r="B210" i="22"/>
  <c r="B209" i="22"/>
  <c r="M202" i="22"/>
  <c r="L202" i="22"/>
  <c r="K202" i="22"/>
  <c r="J202" i="22"/>
  <c r="I202" i="22"/>
  <c r="H202" i="22"/>
  <c r="G202" i="22"/>
  <c r="F202" i="22"/>
  <c r="E202" i="22"/>
  <c r="D202" i="22"/>
  <c r="C202" i="22"/>
  <c r="B201" i="22"/>
  <c r="B200" i="22"/>
  <c r="B199" i="22"/>
  <c r="B198" i="22"/>
  <c r="B197" i="22"/>
  <c r="M190" i="22"/>
  <c r="L190" i="22"/>
  <c r="K190" i="22"/>
  <c r="J190" i="22"/>
  <c r="I190" i="22"/>
  <c r="H190" i="22"/>
  <c r="G190" i="22"/>
  <c r="F190" i="22"/>
  <c r="E190" i="22"/>
  <c r="D190" i="22"/>
  <c r="C190" i="22"/>
  <c r="B189" i="22"/>
  <c r="B188" i="22"/>
  <c r="B187" i="22"/>
  <c r="B186" i="22"/>
  <c r="B185" i="22"/>
  <c r="M178" i="22"/>
  <c r="L178" i="22"/>
  <c r="K178" i="22"/>
  <c r="J178" i="22"/>
  <c r="I178" i="22"/>
  <c r="H178" i="22"/>
  <c r="G178" i="22"/>
  <c r="F178" i="22"/>
  <c r="E178" i="22"/>
  <c r="D178" i="22"/>
  <c r="C178" i="22"/>
  <c r="B177" i="22"/>
  <c r="B176" i="22"/>
  <c r="B175" i="22"/>
  <c r="B174" i="22"/>
  <c r="B173" i="22"/>
  <c r="B172" i="22"/>
  <c r="B178" i="22" s="1"/>
  <c r="M165" i="22"/>
  <c r="L165" i="22"/>
  <c r="K165" i="22"/>
  <c r="J165" i="22"/>
  <c r="I165" i="22"/>
  <c r="H165" i="22"/>
  <c r="G165" i="22"/>
  <c r="F165" i="22"/>
  <c r="E165" i="22"/>
  <c r="D165" i="22"/>
  <c r="C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C141" i="22"/>
  <c r="B141" i="22"/>
  <c r="D140" i="22"/>
  <c r="D132" i="22"/>
  <c r="C124" i="22"/>
  <c r="B124" i="22"/>
  <c r="D137" i="22" s="1"/>
  <c r="D123" i="22"/>
  <c r="D118" i="22"/>
  <c r="D114" i="22"/>
  <c r="D102" i="22"/>
  <c r="D98" i="22"/>
  <c r="C90" i="22"/>
  <c r="B90" i="22"/>
  <c r="D90" i="22" s="1"/>
  <c r="D85" i="22"/>
  <c r="D81" i="22"/>
  <c r="C70" i="22"/>
  <c r="B70" i="22"/>
  <c r="D70" i="22" s="1"/>
  <c r="D69" i="22"/>
  <c r="D67" i="22"/>
  <c r="D65" i="22"/>
  <c r="C58" i="22"/>
  <c r="B58" i="22"/>
  <c r="D56" i="22" s="1"/>
  <c r="B45" i="22"/>
  <c r="C43" i="22" s="1"/>
  <c r="E13" i="22"/>
  <c r="B213" i="22" l="1"/>
  <c r="B202" i="22"/>
  <c r="B190" i="22"/>
  <c r="B165" i="22"/>
  <c r="D82" i="22"/>
  <c r="D86" i="22"/>
  <c r="D79" i="22"/>
  <c r="D83" i="22"/>
  <c r="D87" i="22"/>
  <c r="B8" i="22"/>
  <c r="D80" i="22"/>
  <c r="D84" i="22"/>
  <c r="D89" i="22"/>
  <c r="D95" i="22"/>
  <c r="D99" i="22"/>
  <c r="D103" i="22"/>
  <c r="D96" i="22"/>
  <c r="D100" i="22"/>
  <c r="D105" i="22"/>
  <c r="D97" i="22"/>
  <c r="D101" i="22"/>
  <c r="D141" i="22"/>
  <c r="D116" i="22"/>
  <c r="D120" i="22"/>
  <c r="D136" i="22"/>
  <c r="D115" i="22"/>
  <c r="D119" i="22"/>
  <c r="D134" i="22"/>
  <c r="B9" i="22"/>
  <c r="F9" i="22" s="1"/>
  <c r="D113" i="22"/>
  <c r="D117" i="22"/>
  <c r="D121" i="22"/>
  <c r="D130" i="22"/>
  <c r="D138" i="22"/>
  <c r="D66" i="22"/>
  <c r="F13" i="22"/>
  <c r="D52" i="22"/>
  <c r="D58" i="22"/>
  <c r="C44" i="22"/>
  <c r="D53" i="22"/>
  <c r="D57" i="22"/>
  <c r="D64" i="22"/>
  <c r="D68" i="22"/>
  <c r="D104" i="22"/>
  <c r="D131" i="22"/>
  <c r="D135" i="22"/>
  <c r="D139" i="22"/>
  <c r="C41" i="22"/>
  <c r="C45" i="22" s="1"/>
  <c r="D54" i="22"/>
  <c r="C42" i="22"/>
  <c r="D55" i="22"/>
  <c r="D88" i="22"/>
  <c r="D122" i="22"/>
  <c r="D124" i="22"/>
  <c r="D133" i="22"/>
  <c r="D13" i="22"/>
  <c r="F8" i="22"/>
  <c r="B10" i="21"/>
  <c r="B13" i="22" l="1"/>
  <c r="C9" i="22" s="1"/>
  <c r="B172" i="21"/>
  <c r="B146" i="21"/>
  <c r="C165" i="21"/>
  <c r="D165" i="21"/>
  <c r="E165" i="21"/>
  <c r="F165" i="21"/>
  <c r="C12" i="22" l="1"/>
  <c r="C10" i="22"/>
  <c r="C11" i="22"/>
  <c r="C32" i="22"/>
  <c r="C13" i="22"/>
  <c r="C8" i="22"/>
  <c r="B106" i="21"/>
  <c r="C106" i="21"/>
  <c r="M213" i="21" l="1"/>
  <c r="L213" i="21"/>
  <c r="K213" i="21"/>
  <c r="J213" i="21"/>
  <c r="I213" i="21"/>
  <c r="H213" i="21"/>
  <c r="G213" i="21"/>
  <c r="F213" i="21"/>
  <c r="E213" i="21"/>
  <c r="D213" i="21"/>
  <c r="C213" i="21"/>
  <c r="B212" i="21"/>
  <c r="B211" i="21"/>
  <c r="B210" i="21"/>
  <c r="B209" i="21"/>
  <c r="M202" i="21"/>
  <c r="L202" i="21"/>
  <c r="K202" i="21"/>
  <c r="J202" i="21"/>
  <c r="I202" i="21"/>
  <c r="H202" i="21"/>
  <c r="G202" i="21"/>
  <c r="F202" i="21"/>
  <c r="E202" i="21"/>
  <c r="D202" i="21"/>
  <c r="C202" i="21"/>
  <c r="B201" i="21"/>
  <c r="B200" i="21"/>
  <c r="B199" i="21"/>
  <c r="B198" i="21"/>
  <c r="B197" i="21"/>
  <c r="M190" i="21"/>
  <c r="L190" i="21"/>
  <c r="K190" i="21"/>
  <c r="J190" i="21"/>
  <c r="I190" i="21"/>
  <c r="H190" i="21"/>
  <c r="G190" i="21"/>
  <c r="F190" i="21"/>
  <c r="E190" i="21"/>
  <c r="D190" i="21"/>
  <c r="C190" i="21"/>
  <c r="B189" i="21"/>
  <c r="B188" i="21"/>
  <c r="B187" i="21"/>
  <c r="B186" i="21"/>
  <c r="B185" i="21"/>
  <c r="M178" i="21"/>
  <c r="L178" i="21"/>
  <c r="K178" i="21"/>
  <c r="J178" i="21"/>
  <c r="I178" i="21"/>
  <c r="H178" i="21"/>
  <c r="G178" i="21"/>
  <c r="F178" i="21"/>
  <c r="E178" i="21"/>
  <c r="D178" i="21"/>
  <c r="C178" i="21"/>
  <c r="B177" i="21"/>
  <c r="B176" i="21"/>
  <c r="B175" i="21"/>
  <c r="B174" i="21"/>
  <c r="B173" i="21"/>
  <c r="B178" i="21" s="1"/>
  <c r="M165" i="21"/>
  <c r="L165" i="21"/>
  <c r="K165" i="21"/>
  <c r="J165" i="21"/>
  <c r="I165" i="21"/>
  <c r="H165" i="21"/>
  <c r="G165" i="21"/>
  <c r="B164" i="21"/>
  <c r="B163" i="21"/>
  <c r="B162" i="21"/>
  <c r="B161" i="21"/>
  <c r="B160" i="21"/>
  <c r="B159" i="21"/>
  <c r="B158" i="21"/>
  <c r="B157" i="21"/>
  <c r="B156" i="21"/>
  <c r="B155" i="21"/>
  <c r="B154" i="21"/>
  <c r="B153" i="21"/>
  <c r="B152" i="21"/>
  <c r="B151" i="21"/>
  <c r="B150" i="21"/>
  <c r="B149" i="21"/>
  <c r="B148" i="21"/>
  <c r="B147" i="21"/>
  <c r="C141" i="21"/>
  <c r="B141" i="21"/>
  <c r="C124" i="21"/>
  <c r="B124" i="21"/>
  <c r="D138" i="21" s="1"/>
  <c r="D116" i="21"/>
  <c r="D106" i="21"/>
  <c r="D105" i="21"/>
  <c r="D104" i="21"/>
  <c r="D103" i="21"/>
  <c r="D102" i="21"/>
  <c r="D101" i="21"/>
  <c r="D100" i="21"/>
  <c r="D99" i="21"/>
  <c r="D98" i="21"/>
  <c r="D97" i="21"/>
  <c r="D96" i="21"/>
  <c r="D95" i="21"/>
  <c r="C90" i="21"/>
  <c r="E13" i="21" s="1"/>
  <c r="B90" i="21"/>
  <c r="D89" i="21" s="1"/>
  <c r="C70" i="21"/>
  <c r="B70" i="21"/>
  <c r="D69" i="21" s="1"/>
  <c r="C58" i="21"/>
  <c r="B58" i="21"/>
  <c r="D58" i="21" s="1"/>
  <c r="D57" i="21"/>
  <c r="D54" i="21"/>
  <c r="D53" i="21"/>
  <c r="B45" i="21"/>
  <c r="C43" i="21" s="1"/>
  <c r="C41" i="21" l="1"/>
  <c r="C44" i="21"/>
  <c r="B213" i="21"/>
  <c r="B202" i="21"/>
  <c r="B190" i="21"/>
  <c r="B165" i="21"/>
  <c r="B9" i="21"/>
  <c r="F9" i="21" s="1"/>
  <c r="B8" i="21"/>
  <c r="D82" i="21"/>
  <c r="D67" i="21"/>
  <c r="D64" i="21"/>
  <c r="D68" i="21"/>
  <c r="D70" i="21"/>
  <c r="D66" i="21"/>
  <c r="D65" i="21"/>
  <c r="D120" i="21"/>
  <c r="D131" i="21"/>
  <c r="D139" i="21"/>
  <c r="D141" i="21"/>
  <c r="D79" i="21"/>
  <c r="D87" i="21"/>
  <c r="D113" i="21"/>
  <c r="D117" i="21"/>
  <c r="D121" i="21"/>
  <c r="D132" i="21"/>
  <c r="D140" i="21"/>
  <c r="C42" i="21"/>
  <c r="D55" i="21"/>
  <c r="D80" i="21"/>
  <c r="D84" i="21"/>
  <c r="D88" i="21"/>
  <c r="D90" i="21"/>
  <c r="D114" i="21"/>
  <c r="D118" i="21"/>
  <c r="D122" i="21"/>
  <c r="D124" i="21"/>
  <c r="D133" i="21"/>
  <c r="D137" i="21"/>
  <c r="D86" i="21"/>
  <c r="D135" i="21"/>
  <c r="D83" i="21"/>
  <c r="D136" i="21"/>
  <c r="D52" i="21"/>
  <c r="D56" i="21"/>
  <c r="D81" i="21"/>
  <c r="D85" i="21"/>
  <c r="D115" i="21"/>
  <c r="D119" i="21"/>
  <c r="D123" i="21"/>
  <c r="D130" i="21"/>
  <c r="D134" i="21"/>
  <c r="M189" i="19"/>
  <c r="L189" i="19"/>
  <c r="K189" i="19"/>
  <c r="J189" i="19"/>
  <c r="I189" i="19"/>
  <c r="H189" i="19"/>
  <c r="G189" i="19"/>
  <c r="F189" i="19"/>
  <c r="E189" i="19"/>
  <c r="D189" i="19"/>
  <c r="C189" i="19"/>
  <c r="B188" i="19"/>
  <c r="B187" i="19"/>
  <c r="B186" i="19"/>
  <c r="B185" i="19"/>
  <c r="M178" i="19"/>
  <c r="L178" i="19"/>
  <c r="K178" i="19"/>
  <c r="J178" i="19"/>
  <c r="I178" i="19"/>
  <c r="H178" i="19"/>
  <c r="G178" i="19"/>
  <c r="F178" i="19"/>
  <c r="E178" i="19"/>
  <c r="D178" i="19"/>
  <c r="C178" i="19"/>
  <c r="B177" i="19"/>
  <c r="B176" i="19"/>
  <c r="B175" i="19"/>
  <c r="B174" i="19"/>
  <c r="B178" i="19" s="1"/>
  <c r="B173" i="19"/>
  <c r="M166" i="19"/>
  <c r="L166" i="19"/>
  <c r="K166" i="19"/>
  <c r="J166" i="19"/>
  <c r="I166" i="19"/>
  <c r="H166" i="19"/>
  <c r="G166" i="19"/>
  <c r="F166" i="19"/>
  <c r="E166" i="19"/>
  <c r="D166" i="19"/>
  <c r="C166" i="19"/>
  <c r="B165" i="19"/>
  <c r="B164" i="19"/>
  <c r="B163" i="19"/>
  <c r="B162" i="19"/>
  <c r="B161" i="19"/>
  <c r="M154" i="19"/>
  <c r="L154" i="19"/>
  <c r="K154" i="19"/>
  <c r="J154" i="19"/>
  <c r="I154" i="19"/>
  <c r="H154" i="19"/>
  <c r="G154" i="19"/>
  <c r="F154" i="19"/>
  <c r="E154" i="19"/>
  <c r="D154" i="19"/>
  <c r="C154" i="19"/>
  <c r="B153" i="19"/>
  <c r="B152" i="19"/>
  <c r="B151" i="19"/>
  <c r="B150" i="19"/>
  <c r="B154" i="19" s="1"/>
  <c r="B149" i="19"/>
  <c r="B148" i="19"/>
  <c r="M141" i="19"/>
  <c r="L141" i="19"/>
  <c r="K141" i="19"/>
  <c r="J141" i="19"/>
  <c r="I141" i="19"/>
  <c r="H141" i="19"/>
  <c r="G141" i="19"/>
  <c r="F141" i="19"/>
  <c r="E141" i="19"/>
  <c r="D141" i="19"/>
  <c r="B141" i="19" s="1"/>
  <c r="C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C116" i="19"/>
  <c r="B116" i="19"/>
  <c r="D113" i="19" s="1"/>
  <c r="D112" i="19"/>
  <c r="C104" i="19"/>
  <c r="B104" i="19"/>
  <c r="D104" i="19" s="1"/>
  <c r="D103" i="19"/>
  <c r="D101" i="19"/>
  <c r="D100" i="19"/>
  <c r="D99" i="19"/>
  <c r="C91" i="19"/>
  <c r="B91" i="19"/>
  <c r="C74" i="19"/>
  <c r="E8" i="19" s="1"/>
  <c r="B74" i="19"/>
  <c r="D90" i="19" s="1"/>
  <c r="D70" i="19"/>
  <c r="D66" i="19"/>
  <c r="D56" i="19"/>
  <c r="C56" i="19"/>
  <c r="B56" i="19"/>
  <c r="D55" i="19" s="1"/>
  <c r="D54" i="19"/>
  <c r="D52" i="19"/>
  <c r="D48" i="19"/>
  <c r="D46" i="19"/>
  <c r="C40" i="19"/>
  <c r="E7" i="19" s="1"/>
  <c r="B40" i="19"/>
  <c r="D37" i="19" s="1"/>
  <c r="D36" i="19"/>
  <c r="D32" i="19"/>
  <c r="B11" i="19"/>
  <c r="C11" i="19" s="1"/>
  <c r="B8" i="19"/>
  <c r="B7" i="19"/>
  <c r="E11" i="19" l="1"/>
  <c r="F11" i="19" s="1"/>
  <c r="F7" i="19"/>
  <c r="F8" i="19"/>
  <c r="D50" i="19"/>
  <c r="B166" i="19"/>
  <c r="B189" i="19"/>
  <c r="C45" i="21"/>
  <c r="F13" i="21"/>
  <c r="B13" i="21"/>
  <c r="C8" i="21" s="1"/>
  <c r="F8" i="21"/>
  <c r="D13" i="21"/>
  <c r="C10" i="21"/>
  <c r="C9" i="21"/>
  <c r="C9" i="19"/>
  <c r="D11" i="19"/>
  <c r="D30" i="19"/>
  <c r="D34" i="19"/>
  <c r="D38" i="19"/>
  <c r="D40" i="19"/>
  <c r="D64" i="19"/>
  <c r="D68" i="19"/>
  <c r="D72" i="19"/>
  <c r="D74" i="19"/>
  <c r="D83" i="19"/>
  <c r="D87" i="19"/>
  <c r="D110" i="19"/>
  <c r="D114" i="19"/>
  <c r="D116" i="19"/>
  <c r="C7" i="19"/>
  <c r="C8" i="19"/>
  <c r="C10" i="19"/>
  <c r="D31" i="19"/>
  <c r="D35" i="19"/>
  <c r="D39" i="19"/>
  <c r="D45" i="19"/>
  <c r="D49" i="19"/>
  <c r="D53" i="19"/>
  <c r="D65" i="19"/>
  <c r="D69" i="19"/>
  <c r="D73" i="19"/>
  <c r="D80" i="19"/>
  <c r="D84" i="19"/>
  <c r="D88" i="19"/>
  <c r="D111" i="19"/>
  <c r="D115" i="19"/>
  <c r="D81" i="19"/>
  <c r="D85" i="19"/>
  <c r="D89" i="19"/>
  <c r="D91" i="19"/>
  <c r="D29" i="19"/>
  <c r="D33" i="19"/>
  <c r="D47" i="19"/>
  <c r="D51" i="19"/>
  <c r="D63" i="19"/>
  <c r="D67" i="19"/>
  <c r="D71" i="19"/>
  <c r="D82" i="19"/>
  <c r="D86" i="19"/>
  <c r="D98" i="19"/>
  <c r="D102" i="19"/>
  <c r="C13" i="21" l="1"/>
  <c r="C32" i="21"/>
  <c r="C11" i="21"/>
  <c r="C12" i="21"/>
  <c r="M213" i="20"/>
  <c r="L213" i="20"/>
  <c r="K213" i="20"/>
  <c r="J213" i="20"/>
  <c r="I213" i="20"/>
  <c r="H213" i="20"/>
  <c r="G213" i="20"/>
  <c r="F213" i="20"/>
  <c r="E213" i="20"/>
  <c r="D213" i="20"/>
  <c r="C213" i="20"/>
  <c r="B212" i="20"/>
  <c r="B211" i="20"/>
  <c r="B210" i="20"/>
  <c r="B209" i="20"/>
  <c r="M202" i="20"/>
  <c r="L202" i="20"/>
  <c r="K202" i="20"/>
  <c r="J202" i="20"/>
  <c r="I202" i="20"/>
  <c r="H202" i="20"/>
  <c r="G202" i="20"/>
  <c r="F202" i="20"/>
  <c r="E202" i="20"/>
  <c r="D202" i="20"/>
  <c r="C202" i="20"/>
  <c r="B201" i="20"/>
  <c r="B200" i="20"/>
  <c r="B199" i="20"/>
  <c r="B198" i="20"/>
  <c r="B197" i="20"/>
  <c r="M190" i="20"/>
  <c r="L190" i="20"/>
  <c r="K190" i="20"/>
  <c r="J190" i="20"/>
  <c r="I190" i="20"/>
  <c r="H190" i="20"/>
  <c r="G190" i="20"/>
  <c r="F190" i="20"/>
  <c r="E190" i="20"/>
  <c r="D190" i="20"/>
  <c r="C190" i="20"/>
  <c r="B189" i="20"/>
  <c r="B188" i="20"/>
  <c r="B187" i="20"/>
  <c r="B186" i="20"/>
  <c r="B185" i="20"/>
  <c r="M178" i="20"/>
  <c r="L178" i="20"/>
  <c r="K178" i="20"/>
  <c r="J178" i="20"/>
  <c r="I178" i="20"/>
  <c r="H178" i="20"/>
  <c r="G178" i="20"/>
  <c r="F178" i="20"/>
  <c r="E178" i="20"/>
  <c r="D178" i="20"/>
  <c r="C178" i="20"/>
  <c r="B177" i="20"/>
  <c r="B176" i="20"/>
  <c r="B175" i="20"/>
  <c r="B174" i="20"/>
  <c r="B173" i="20"/>
  <c r="B172" i="20"/>
  <c r="M165" i="20"/>
  <c r="L165" i="20"/>
  <c r="K165" i="20"/>
  <c r="J165" i="20"/>
  <c r="I165" i="20"/>
  <c r="H165" i="20"/>
  <c r="G165" i="20"/>
  <c r="F165" i="20"/>
  <c r="E165" i="20"/>
  <c r="D165" i="20"/>
  <c r="C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C141" i="20"/>
  <c r="B141" i="20"/>
  <c r="C124" i="20"/>
  <c r="E9" i="20" s="1"/>
  <c r="B124" i="20"/>
  <c r="D138" i="20" s="1"/>
  <c r="C106" i="20"/>
  <c r="B106" i="20"/>
  <c r="D103" i="20" s="1"/>
  <c r="C90" i="20"/>
  <c r="E8" i="20" s="1"/>
  <c r="B90" i="20"/>
  <c r="D89" i="20" s="1"/>
  <c r="C70" i="20"/>
  <c r="B70" i="20"/>
  <c r="D67" i="20" s="1"/>
  <c r="C58" i="20"/>
  <c r="B58" i="20"/>
  <c r="D58" i="20" s="1"/>
  <c r="B45" i="20"/>
  <c r="C44" i="20" s="1"/>
  <c r="D57" i="20" l="1"/>
  <c r="C41" i="20"/>
  <c r="B8" i="20"/>
  <c r="F8" i="20" s="1"/>
  <c r="D53" i="20"/>
  <c r="C42" i="20"/>
  <c r="C43" i="20"/>
  <c r="D82" i="20"/>
  <c r="D88" i="20"/>
  <c r="D80" i="20"/>
  <c r="B213" i="20"/>
  <c r="B202" i="20"/>
  <c r="B190" i="20"/>
  <c r="B178" i="20"/>
  <c r="B165" i="20"/>
  <c r="D84" i="20"/>
  <c r="D86" i="20"/>
  <c r="D90" i="20"/>
  <c r="D98" i="20"/>
  <c r="D102" i="20"/>
  <c r="D54" i="20"/>
  <c r="D55" i="20"/>
  <c r="D52" i="20"/>
  <c r="D56" i="20"/>
  <c r="B9" i="20"/>
  <c r="D120" i="20"/>
  <c r="D124" i="20"/>
  <c r="D114" i="20"/>
  <c r="D122" i="20"/>
  <c r="D133" i="20"/>
  <c r="D137" i="20"/>
  <c r="D116" i="20"/>
  <c r="E13" i="20"/>
  <c r="D118" i="20"/>
  <c r="D141" i="20"/>
  <c r="D64" i="20"/>
  <c r="D68" i="20"/>
  <c r="D70" i="20"/>
  <c r="D96" i="20"/>
  <c r="D100" i="20"/>
  <c r="D104" i="20"/>
  <c r="D106" i="20"/>
  <c r="D131" i="20"/>
  <c r="D135" i="20"/>
  <c r="D139" i="20"/>
  <c r="D65" i="20"/>
  <c r="D69" i="20"/>
  <c r="D79" i="20"/>
  <c r="D83" i="20"/>
  <c r="D87" i="20"/>
  <c r="D97" i="20"/>
  <c r="D101" i="20"/>
  <c r="D105" i="20"/>
  <c r="D113" i="20"/>
  <c r="D117" i="20"/>
  <c r="D121" i="20"/>
  <c r="D132" i="20"/>
  <c r="D136" i="20"/>
  <c r="D140" i="20"/>
  <c r="D66" i="20"/>
  <c r="D81" i="20"/>
  <c r="D85" i="20"/>
  <c r="D95" i="20"/>
  <c r="D99" i="20"/>
  <c r="D115" i="20"/>
  <c r="D119" i="20"/>
  <c r="D123" i="20"/>
  <c r="D130" i="20"/>
  <c r="D134" i="20"/>
  <c r="C45" i="20" l="1"/>
  <c r="B13" i="20"/>
  <c r="C13" i="20" s="1"/>
  <c r="F13" i="20"/>
  <c r="F9" i="20"/>
  <c r="D13" i="20"/>
  <c r="C10" i="20"/>
  <c r="C12" i="20" l="1"/>
  <c r="C11" i="20"/>
  <c r="C32" i="20"/>
  <c r="C9" i="20"/>
  <c r="C8" i="20"/>
  <c r="C154" i="18"/>
  <c r="B122" i="18" l="1"/>
  <c r="C141" i="18"/>
  <c r="M189" i="18" l="1"/>
  <c r="L189" i="18"/>
  <c r="K189" i="18"/>
  <c r="J189" i="18"/>
  <c r="I189" i="18"/>
  <c r="H189" i="18"/>
  <c r="G189" i="18"/>
  <c r="F189" i="18"/>
  <c r="E189" i="18"/>
  <c r="D189" i="18"/>
  <c r="C189" i="18"/>
  <c r="B188" i="18"/>
  <c r="B187" i="18"/>
  <c r="B186" i="18"/>
  <c r="B185" i="18"/>
  <c r="M178" i="18"/>
  <c r="L178" i="18"/>
  <c r="K178" i="18"/>
  <c r="J178" i="18"/>
  <c r="I178" i="18"/>
  <c r="H178" i="18"/>
  <c r="G178" i="18"/>
  <c r="F178" i="18"/>
  <c r="E178" i="18"/>
  <c r="D178" i="18"/>
  <c r="C178" i="18"/>
  <c r="B177" i="18"/>
  <c r="B176" i="18"/>
  <c r="B175" i="18"/>
  <c r="B174" i="18"/>
  <c r="B173" i="18"/>
  <c r="B178" i="18" s="1"/>
  <c r="M166" i="18"/>
  <c r="L166" i="18"/>
  <c r="K166" i="18"/>
  <c r="J166" i="18"/>
  <c r="I166" i="18"/>
  <c r="H166" i="18"/>
  <c r="G166" i="18"/>
  <c r="F166" i="18"/>
  <c r="E166" i="18"/>
  <c r="D166" i="18"/>
  <c r="C166" i="18"/>
  <c r="B165" i="18"/>
  <c r="B164" i="18"/>
  <c r="B163" i="18"/>
  <c r="B162" i="18"/>
  <c r="B161" i="18"/>
  <c r="M154" i="18"/>
  <c r="L154" i="18"/>
  <c r="K154" i="18"/>
  <c r="J154" i="18"/>
  <c r="I154" i="18"/>
  <c r="H154" i="18"/>
  <c r="G154" i="18"/>
  <c r="F154" i="18"/>
  <c r="E154" i="18"/>
  <c r="D154" i="18"/>
  <c r="B153" i="18"/>
  <c r="B152" i="18"/>
  <c r="B151" i="18"/>
  <c r="B150" i="18"/>
  <c r="B149" i="18"/>
  <c r="B148" i="18"/>
  <c r="M141" i="18"/>
  <c r="L141" i="18"/>
  <c r="K141" i="18"/>
  <c r="J141" i="18"/>
  <c r="I141" i="18"/>
  <c r="H141" i="18"/>
  <c r="G141" i="18"/>
  <c r="F141" i="18"/>
  <c r="E141" i="18"/>
  <c r="D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C116" i="18"/>
  <c r="B116" i="18"/>
  <c r="D116" i="18" s="1"/>
  <c r="D111" i="18"/>
  <c r="C104" i="18"/>
  <c r="B104" i="18"/>
  <c r="D101" i="18" s="1"/>
  <c r="D99" i="18"/>
  <c r="C91" i="18"/>
  <c r="B91" i="18"/>
  <c r="D87" i="18"/>
  <c r="D80" i="18"/>
  <c r="C74" i="18"/>
  <c r="E8" i="18" s="1"/>
  <c r="B74" i="18"/>
  <c r="D89" i="18" s="1"/>
  <c r="D73" i="18"/>
  <c r="D71" i="18"/>
  <c r="D70" i="18"/>
  <c r="D69" i="18"/>
  <c r="D67" i="18"/>
  <c r="D66" i="18"/>
  <c r="D65" i="18"/>
  <c r="D63" i="18"/>
  <c r="C56" i="18"/>
  <c r="B56" i="18"/>
  <c r="D56" i="18" s="1"/>
  <c r="D51" i="18"/>
  <c r="C40" i="18"/>
  <c r="E7" i="18" s="1"/>
  <c r="B40" i="18"/>
  <c r="B7" i="18" s="1"/>
  <c r="D37" i="18"/>
  <c r="D36" i="18"/>
  <c r="D33" i="18"/>
  <c r="D32" i="18"/>
  <c r="D29" i="18"/>
  <c r="B8" i="18"/>
  <c r="E11" i="18" l="1"/>
  <c r="F11" i="18" s="1"/>
  <c r="F8" i="18"/>
  <c r="D47" i="18"/>
  <c r="D86" i="18"/>
  <c r="D98" i="18"/>
  <c r="D11" i="18"/>
  <c r="D55" i="18"/>
  <c r="D64" i="18"/>
  <c r="D68" i="18"/>
  <c r="D72" i="18"/>
  <c r="D74" i="18"/>
  <c r="D103" i="18"/>
  <c r="D115" i="18"/>
  <c r="B141" i="18"/>
  <c r="B154" i="18"/>
  <c r="B166" i="18"/>
  <c r="B189" i="18"/>
  <c r="D113" i="18"/>
  <c r="D112" i="18"/>
  <c r="D110" i="18"/>
  <c r="D114" i="18"/>
  <c r="D100" i="18"/>
  <c r="D102" i="18"/>
  <c r="D104" i="18"/>
  <c r="D82" i="18"/>
  <c r="D90" i="18"/>
  <c r="D83" i="18"/>
  <c r="D91" i="18"/>
  <c r="D30" i="18"/>
  <c r="D34" i="18"/>
  <c r="D38" i="18"/>
  <c r="D40" i="18"/>
  <c r="D31" i="18"/>
  <c r="D35" i="18"/>
  <c r="D39" i="18"/>
  <c r="D48" i="18"/>
  <c r="F7" i="18"/>
  <c r="D45" i="18"/>
  <c r="D49" i="18"/>
  <c r="D53" i="18"/>
  <c r="D84" i="18"/>
  <c r="D88" i="18"/>
  <c r="D52" i="18"/>
  <c r="B11" i="18"/>
  <c r="C9" i="18" s="1"/>
  <c r="D46" i="18"/>
  <c r="D50" i="18"/>
  <c r="D54" i="18"/>
  <c r="D81" i="18"/>
  <c r="D85" i="18"/>
  <c r="C56" i="17"/>
  <c r="C8" i="18" l="1"/>
  <c r="C10" i="18"/>
  <c r="C7" i="18"/>
  <c r="C11" i="18"/>
  <c r="M189" i="17"/>
  <c r="L189" i="17"/>
  <c r="K189" i="17"/>
  <c r="J189" i="17"/>
  <c r="I189" i="17"/>
  <c r="H189" i="17"/>
  <c r="G189" i="17"/>
  <c r="F189" i="17"/>
  <c r="E189" i="17"/>
  <c r="D189" i="17"/>
  <c r="C189" i="17"/>
  <c r="B188" i="17"/>
  <c r="B187" i="17"/>
  <c r="B186" i="17"/>
  <c r="B185" i="17"/>
  <c r="M178" i="17"/>
  <c r="L178" i="17"/>
  <c r="K178" i="17"/>
  <c r="J178" i="17"/>
  <c r="I178" i="17"/>
  <c r="H178" i="17"/>
  <c r="G178" i="17"/>
  <c r="F178" i="17"/>
  <c r="E178" i="17"/>
  <c r="D178" i="17"/>
  <c r="C178" i="17"/>
  <c r="B177" i="17"/>
  <c r="B176" i="17"/>
  <c r="B175" i="17"/>
  <c r="B174" i="17"/>
  <c r="B173" i="17"/>
  <c r="M166" i="17"/>
  <c r="L166" i="17"/>
  <c r="K166" i="17"/>
  <c r="J166" i="17"/>
  <c r="I166" i="17"/>
  <c r="H166" i="17"/>
  <c r="G166" i="17"/>
  <c r="F166" i="17"/>
  <c r="E166" i="17"/>
  <c r="D166" i="17"/>
  <c r="C166" i="17"/>
  <c r="B165" i="17"/>
  <c r="B164" i="17"/>
  <c r="B163" i="17"/>
  <c r="B162" i="17"/>
  <c r="B161" i="17"/>
  <c r="M154" i="17"/>
  <c r="L154" i="17"/>
  <c r="K154" i="17"/>
  <c r="J154" i="17"/>
  <c r="I154" i="17"/>
  <c r="H154" i="17"/>
  <c r="G154" i="17"/>
  <c r="F154" i="17"/>
  <c r="E154" i="17"/>
  <c r="D154" i="17"/>
  <c r="C154" i="17"/>
  <c r="B153" i="17"/>
  <c r="B152" i="17"/>
  <c r="B151" i="17"/>
  <c r="B150" i="17"/>
  <c r="B149" i="17"/>
  <c r="B148" i="17"/>
  <c r="M141" i="17"/>
  <c r="L141" i="17"/>
  <c r="K141" i="17"/>
  <c r="J141" i="17"/>
  <c r="I141" i="17"/>
  <c r="H141" i="17"/>
  <c r="G141" i="17"/>
  <c r="F141" i="17"/>
  <c r="E141" i="17"/>
  <c r="D141" i="17"/>
  <c r="C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C116" i="17"/>
  <c r="B116" i="17"/>
  <c r="D115" i="17" s="1"/>
  <c r="C104" i="17"/>
  <c r="B104" i="17"/>
  <c r="D104" i="17" s="1"/>
  <c r="C91" i="17"/>
  <c r="B91" i="17"/>
  <c r="C74" i="17"/>
  <c r="E8" i="17" s="1"/>
  <c r="B74" i="17"/>
  <c r="D88" i="17" s="1"/>
  <c r="D70" i="17"/>
  <c r="B56" i="17"/>
  <c r="D51" i="17" s="1"/>
  <c r="C40" i="17"/>
  <c r="E7" i="17" s="1"/>
  <c r="B40" i="17"/>
  <c r="B7" i="17" s="1"/>
  <c r="E11" i="17"/>
  <c r="D46" i="17" l="1"/>
  <c r="D32" i="17"/>
  <c r="D36" i="17"/>
  <c r="D56" i="17"/>
  <c r="D53" i="17"/>
  <c r="D47" i="17"/>
  <c r="D52" i="17"/>
  <c r="D48" i="17"/>
  <c r="D54" i="17"/>
  <c r="D50" i="17"/>
  <c r="D55" i="17"/>
  <c r="B189" i="17"/>
  <c r="B178" i="17"/>
  <c r="B166" i="17"/>
  <c r="B154" i="17"/>
  <c r="B141" i="17"/>
  <c r="D100" i="17"/>
  <c r="D102" i="17"/>
  <c r="D99" i="17"/>
  <c r="D103" i="17"/>
  <c r="D101" i="17"/>
  <c r="D98" i="17"/>
  <c r="D39" i="17"/>
  <c r="D29" i="17"/>
  <c r="D112" i="17"/>
  <c r="D66" i="17"/>
  <c r="D81" i="17"/>
  <c r="D85" i="17"/>
  <c r="D89" i="17"/>
  <c r="D91" i="17"/>
  <c r="D33" i="17"/>
  <c r="D37" i="17"/>
  <c r="D63" i="17"/>
  <c r="D67" i="17"/>
  <c r="D71" i="17"/>
  <c r="D82" i="17"/>
  <c r="D86" i="17"/>
  <c r="D90" i="17"/>
  <c r="D113" i="17"/>
  <c r="F7" i="17"/>
  <c r="D30" i="17"/>
  <c r="D34" i="17"/>
  <c r="D38" i="17"/>
  <c r="D40" i="17"/>
  <c r="D64" i="17"/>
  <c r="D68" i="17"/>
  <c r="D72" i="17"/>
  <c r="D74" i="17"/>
  <c r="D83" i="17"/>
  <c r="D87" i="17"/>
  <c r="D110" i="17"/>
  <c r="D114" i="17"/>
  <c r="D116" i="17"/>
  <c r="B8" i="17"/>
  <c r="B11" i="17" s="1"/>
  <c r="C7" i="17" s="1"/>
  <c r="D31" i="17"/>
  <c r="D35" i="17"/>
  <c r="D45" i="17"/>
  <c r="D49" i="17"/>
  <c r="D65" i="17"/>
  <c r="D69" i="17"/>
  <c r="D73" i="17"/>
  <c r="D80" i="17"/>
  <c r="D84" i="17"/>
  <c r="D111" i="17"/>
  <c r="F11" i="17" l="1"/>
  <c r="C10" i="17"/>
  <c r="C9" i="17"/>
  <c r="C11" i="17"/>
  <c r="F8" i="17"/>
  <c r="C8" i="17"/>
  <c r="D11" i="17"/>
  <c r="G189" i="16"/>
  <c r="B136" i="16"/>
  <c r="B174" i="16"/>
  <c r="B175" i="16"/>
  <c r="B176" i="16"/>
  <c r="B177" i="16"/>
  <c r="B173" i="16"/>
  <c r="B165" i="16"/>
  <c r="D178" i="16"/>
  <c r="C178" i="16"/>
  <c r="B148" i="16"/>
  <c r="C141" i="16"/>
  <c r="M189" i="16"/>
  <c r="L189" i="16"/>
  <c r="K189" i="16"/>
  <c r="J189" i="16"/>
  <c r="I189" i="16"/>
  <c r="H189" i="16"/>
  <c r="F189" i="16"/>
  <c r="E189" i="16"/>
  <c r="D189" i="16"/>
  <c r="C189" i="16"/>
  <c r="B188" i="16"/>
  <c r="B187" i="16"/>
  <c r="B186" i="16"/>
  <c r="B185" i="16"/>
  <c r="M178" i="16"/>
  <c r="L178" i="16"/>
  <c r="K178" i="16"/>
  <c r="J178" i="16"/>
  <c r="I178" i="16"/>
  <c r="H178" i="16"/>
  <c r="F178" i="16"/>
  <c r="E178" i="16"/>
  <c r="M166" i="16"/>
  <c r="L166" i="16"/>
  <c r="K166" i="16"/>
  <c r="J166" i="16"/>
  <c r="I166" i="16"/>
  <c r="H166" i="16"/>
  <c r="G166" i="16"/>
  <c r="F166" i="16"/>
  <c r="E166" i="16"/>
  <c r="D166" i="16"/>
  <c r="C166" i="16"/>
  <c r="B164" i="16"/>
  <c r="B163" i="16"/>
  <c r="B162" i="16"/>
  <c r="B161" i="16"/>
  <c r="M154" i="16"/>
  <c r="L154" i="16"/>
  <c r="K154" i="16"/>
  <c r="J154" i="16"/>
  <c r="I154" i="16"/>
  <c r="H154" i="16"/>
  <c r="G154" i="16"/>
  <c r="F154" i="16"/>
  <c r="E154" i="16"/>
  <c r="D154" i="16"/>
  <c r="C154" i="16"/>
  <c r="B153" i="16"/>
  <c r="B152" i="16"/>
  <c r="B151" i="16"/>
  <c r="B150" i="16"/>
  <c r="B149" i="16"/>
  <c r="M141" i="16"/>
  <c r="L141" i="16"/>
  <c r="K141" i="16"/>
  <c r="J141" i="16"/>
  <c r="I141" i="16"/>
  <c r="H141" i="16"/>
  <c r="F141" i="16"/>
  <c r="E141" i="16"/>
  <c r="D141" i="16"/>
  <c r="B140" i="16"/>
  <c r="B139" i="16"/>
  <c r="B138" i="16"/>
  <c r="B137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C116" i="16"/>
  <c r="B116" i="16"/>
  <c r="D116" i="16" s="1"/>
  <c r="C104" i="16"/>
  <c r="B104" i="16"/>
  <c r="D103" i="16" s="1"/>
  <c r="C91" i="16"/>
  <c r="B91" i="16"/>
  <c r="C74" i="16"/>
  <c r="B74" i="16"/>
  <c r="D87" i="16" s="1"/>
  <c r="C56" i="16"/>
  <c r="B56" i="16"/>
  <c r="D55" i="16" s="1"/>
  <c r="C40" i="16"/>
  <c r="B40" i="16"/>
  <c r="D40" i="16" s="1"/>
  <c r="E11" i="16"/>
  <c r="D111" i="16" l="1"/>
  <c r="B8" i="16"/>
  <c r="B7" i="16"/>
  <c r="D45" i="16"/>
  <c r="D48" i="16"/>
  <c r="D50" i="16"/>
  <c r="D53" i="16"/>
  <c r="G178" i="16"/>
  <c r="B178" i="16"/>
  <c r="D56" i="16"/>
  <c r="F8" i="16"/>
  <c r="D49" i="16"/>
  <c r="D54" i="16"/>
  <c r="D65" i="16"/>
  <c r="B189" i="16"/>
  <c r="B154" i="16"/>
  <c r="D36" i="16"/>
  <c r="D46" i="16"/>
  <c r="D52" i="16"/>
  <c r="B166" i="16"/>
  <c r="D115" i="16"/>
  <c r="D88" i="16"/>
  <c r="D66" i="16"/>
  <c r="D69" i="16"/>
  <c r="D80" i="16"/>
  <c r="D73" i="16"/>
  <c r="D84" i="16"/>
  <c r="D31" i="16"/>
  <c r="D32" i="16"/>
  <c r="D39" i="16"/>
  <c r="D11" i="16"/>
  <c r="D35" i="16"/>
  <c r="D100" i="16"/>
  <c r="G141" i="16"/>
  <c r="B141" i="16" s="1"/>
  <c r="F11" i="16"/>
  <c r="D70" i="16"/>
  <c r="D81" i="16"/>
  <c r="D91" i="16"/>
  <c r="D29" i="16"/>
  <c r="D33" i="16"/>
  <c r="D37" i="16"/>
  <c r="D47" i="16"/>
  <c r="D51" i="16"/>
  <c r="D63" i="16"/>
  <c r="D67" i="16"/>
  <c r="D71" i="16"/>
  <c r="D82" i="16"/>
  <c r="D86" i="16"/>
  <c r="D90" i="16"/>
  <c r="D98" i="16"/>
  <c r="D102" i="16"/>
  <c r="D104" i="16"/>
  <c r="D113" i="16"/>
  <c r="D85" i="16"/>
  <c r="D89" i="16"/>
  <c r="D101" i="16"/>
  <c r="D112" i="16"/>
  <c r="F7" i="16"/>
  <c r="D30" i="16"/>
  <c r="D34" i="16"/>
  <c r="D38" i="16"/>
  <c r="D64" i="16"/>
  <c r="D68" i="16"/>
  <c r="D72" i="16"/>
  <c r="D74" i="16"/>
  <c r="D83" i="16"/>
  <c r="D99" i="16"/>
  <c r="D110" i="16"/>
  <c r="D114" i="16"/>
  <c r="D112" i="14"/>
  <c r="D113" i="14"/>
  <c r="D110" i="14"/>
  <c r="D116" i="14"/>
  <c r="C116" i="14"/>
  <c r="B116" i="14"/>
  <c r="D114" i="14" s="1"/>
  <c r="C104" i="14"/>
  <c r="B104" i="14"/>
  <c r="D104" i="14" s="1"/>
  <c r="D111" i="14" l="1"/>
  <c r="D115" i="14"/>
  <c r="B11" i="16"/>
  <c r="D99" i="14"/>
  <c r="D98" i="14"/>
  <c r="D101" i="14"/>
  <c r="D103" i="14"/>
  <c r="D100" i="14"/>
  <c r="D102" i="14"/>
  <c r="C40" i="14"/>
  <c r="C8" i="16" l="1"/>
  <c r="C11" i="16"/>
  <c r="C7" i="16"/>
  <c r="C10" i="16"/>
  <c r="C9" i="16"/>
  <c r="M187" i="14"/>
  <c r="L187" i="14"/>
  <c r="K187" i="14"/>
  <c r="J187" i="14"/>
  <c r="I187" i="14"/>
  <c r="H187" i="14"/>
  <c r="G187" i="14"/>
  <c r="F187" i="14"/>
  <c r="E187" i="14"/>
  <c r="D187" i="14"/>
  <c r="C187" i="14"/>
  <c r="B186" i="14"/>
  <c r="B185" i="14"/>
  <c r="B184" i="14"/>
  <c r="B183" i="14"/>
  <c r="M176" i="14"/>
  <c r="L176" i="14"/>
  <c r="K176" i="14"/>
  <c r="J176" i="14"/>
  <c r="I176" i="14"/>
  <c r="H176" i="14"/>
  <c r="G176" i="14"/>
  <c r="F176" i="14"/>
  <c r="E176" i="14"/>
  <c r="D176" i="14"/>
  <c r="C176" i="14"/>
  <c r="B175" i="14"/>
  <c r="B174" i="14"/>
  <c r="B173" i="14"/>
  <c r="M166" i="14"/>
  <c r="L166" i="14"/>
  <c r="K166" i="14"/>
  <c r="J166" i="14"/>
  <c r="I166" i="14"/>
  <c r="H166" i="14"/>
  <c r="G166" i="14"/>
  <c r="F166" i="14"/>
  <c r="E166" i="14"/>
  <c r="D166" i="14"/>
  <c r="C166" i="14"/>
  <c r="B165" i="14"/>
  <c r="B164" i="14"/>
  <c r="B163" i="14"/>
  <c r="B162" i="14"/>
  <c r="B161" i="14"/>
  <c r="M154" i="14"/>
  <c r="L154" i="14"/>
  <c r="K154" i="14"/>
  <c r="J154" i="14"/>
  <c r="I154" i="14"/>
  <c r="H154" i="14"/>
  <c r="G154" i="14"/>
  <c r="F154" i="14"/>
  <c r="E154" i="14"/>
  <c r="D154" i="14"/>
  <c r="C154" i="14"/>
  <c r="B153" i="14"/>
  <c r="B152" i="14"/>
  <c r="B151" i="14"/>
  <c r="B150" i="14"/>
  <c r="B149" i="14"/>
  <c r="B148" i="14"/>
  <c r="M141" i="14"/>
  <c r="L141" i="14"/>
  <c r="K141" i="14"/>
  <c r="J141" i="14"/>
  <c r="I141" i="14"/>
  <c r="H141" i="14"/>
  <c r="G141" i="14"/>
  <c r="F141" i="14"/>
  <c r="E141" i="14"/>
  <c r="D141" i="14"/>
  <c r="C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C91" i="14"/>
  <c r="B91" i="14"/>
  <c r="C74" i="14"/>
  <c r="B74" i="14"/>
  <c r="D88" i="14" s="1"/>
  <c r="D69" i="14"/>
  <c r="D68" i="14"/>
  <c r="D64" i="14"/>
  <c r="C56" i="14"/>
  <c r="B56" i="14"/>
  <c r="D55" i="14" s="1"/>
  <c r="B40" i="14"/>
  <c r="E11" i="14"/>
  <c r="D73" i="14" l="1"/>
  <c r="B176" i="14"/>
  <c r="D37" i="14"/>
  <c r="B7" i="14"/>
  <c r="D39" i="14"/>
  <c r="D90" i="14"/>
  <c r="B8" i="14"/>
  <c r="F8" i="14" s="1"/>
  <c r="D80" i="14"/>
  <c r="B187" i="14"/>
  <c r="B166" i="14"/>
  <c r="B154" i="14"/>
  <c r="D83" i="14"/>
  <c r="D91" i="14"/>
  <c r="D65" i="14"/>
  <c r="D70" i="14"/>
  <c r="D84" i="14"/>
  <c r="D66" i="14"/>
  <c r="D72" i="14"/>
  <c r="D74" i="14"/>
  <c r="D87" i="14"/>
  <c r="D30" i="14"/>
  <c r="D34" i="14"/>
  <c r="D35" i="14"/>
  <c r="D31" i="14"/>
  <c r="D36" i="14"/>
  <c r="D32" i="14"/>
  <c r="D38" i="14"/>
  <c r="D40" i="14"/>
  <c r="D48" i="14"/>
  <c r="B141" i="14"/>
  <c r="D52" i="14"/>
  <c r="D45" i="14"/>
  <c r="D46" i="14"/>
  <c r="D50" i="14"/>
  <c r="D54" i="14"/>
  <c r="D56" i="14"/>
  <c r="D81" i="14"/>
  <c r="D85" i="14"/>
  <c r="D89" i="14"/>
  <c r="D49" i="14"/>
  <c r="D53" i="14"/>
  <c r="D29" i="14"/>
  <c r="D33" i="14"/>
  <c r="D47" i="14"/>
  <c r="D51" i="14"/>
  <c r="D63" i="14"/>
  <c r="D67" i="14"/>
  <c r="D71" i="14"/>
  <c r="D82" i="14"/>
  <c r="D86" i="14"/>
  <c r="F11" i="14" l="1"/>
  <c r="D11" i="14"/>
  <c r="B11" i="14"/>
  <c r="F7" i="14"/>
  <c r="B11" i="13"/>
  <c r="C10" i="13" s="1"/>
  <c r="C10" i="14" l="1"/>
  <c r="C8" i="14"/>
  <c r="C9" i="14"/>
  <c r="C11" i="14"/>
  <c r="C7" i="14"/>
  <c r="F7" i="13"/>
  <c r="M161" i="13" l="1"/>
  <c r="L161" i="13"/>
  <c r="K161" i="13"/>
  <c r="J161" i="13"/>
  <c r="I161" i="13"/>
  <c r="H161" i="13"/>
  <c r="G161" i="13"/>
  <c r="F161" i="13"/>
  <c r="E161" i="13"/>
  <c r="D161" i="13"/>
  <c r="C161" i="13"/>
  <c r="B160" i="13"/>
  <c r="B159" i="13"/>
  <c r="B158" i="13"/>
  <c r="B157" i="13"/>
  <c r="B161" i="13" s="1"/>
  <c r="M150" i="13"/>
  <c r="L150" i="13"/>
  <c r="K150" i="13"/>
  <c r="J150" i="13"/>
  <c r="I150" i="13"/>
  <c r="H150" i="13"/>
  <c r="G150" i="13"/>
  <c r="F150" i="13"/>
  <c r="E150" i="13"/>
  <c r="D150" i="13"/>
  <c r="C150" i="13"/>
  <c r="B149" i="13"/>
  <c r="B148" i="13"/>
  <c r="B147" i="13"/>
  <c r="M140" i="13"/>
  <c r="L140" i="13"/>
  <c r="K140" i="13"/>
  <c r="J140" i="13"/>
  <c r="I140" i="13"/>
  <c r="H140" i="13"/>
  <c r="G140" i="13"/>
  <c r="F140" i="13"/>
  <c r="E140" i="13"/>
  <c r="D140" i="13"/>
  <c r="C140" i="13"/>
  <c r="B139" i="13"/>
  <c r="B138" i="13"/>
  <c r="B137" i="13"/>
  <c r="B136" i="13"/>
  <c r="B135" i="13"/>
  <c r="M128" i="13"/>
  <c r="L128" i="13"/>
  <c r="K128" i="13"/>
  <c r="J128" i="13"/>
  <c r="I128" i="13"/>
  <c r="H128" i="13"/>
  <c r="G128" i="13"/>
  <c r="F128" i="13"/>
  <c r="E128" i="13"/>
  <c r="D128" i="13"/>
  <c r="C128" i="13"/>
  <c r="B127" i="13"/>
  <c r="B126" i="13"/>
  <c r="B125" i="13"/>
  <c r="B124" i="13"/>
  <c r="B123" i="13"/>
  <c r="B122" i="13"/>
  <c r="M115" i="13"/>
  <c r="L115" i="13"/>
  <c r="K115" i="13"/>
  <c r="J115" i="13"/>
  <c r="I115" i="13"/>
  <c r="H115" i="13"/>
  <c r="G115" i="13"/>
  <c r="F115" i="13"/>
  <c r="E115" i="13"/>
  <c r="D115" i="13"/>
  <c r="C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C91" i="13"/>
  <c r="B91" i="13"/>
  <c r="C74" i="13"/>
  <c r="B74" i="13"/>
  <c r="D90" i="13" s="1"/>
  <c r="D66" i="13"/>
  <c r="C56" i="13"/>
  <c r="B56" i="13"/>
  <c r="D55" i="13" s="1"/>
  <c r="C40" i="13"/>
  <c r="B40" i="13"/>
  <c r="D37" i="13" s="1"/>
  <c r="E11" i="13"/>
  <c r="F11" i="13" s="1"/>
  <c r="D11" i="13"/>
  <c r="C11" i="13"/>
  <c r="F8" i="13"/>
  <c r="D52" i="13" l="1"/>
  <c r="B150" i="13"/>
  <c r="B140" i="13"/>
  <c r="B128" i="13"/>
  <c r="B115" i="13"/>
  <c r="D70" i="13"/>
  <c r="D74" i="13"/>
  <c r="D87" i="13"/>
  <c r="D68" i="13"/>
  <c r="D91" i="13"/>
  <c r="D64" i="13"/>
  <c r="D72" i="13"/>
  <c r="D83" i="13"/>
  <c r="D48" i="13"/>
  <c r="D34" i="13"/>
  <c r="D40" i="13"/>
  <c r="D30" i="13"/>
  <c r="D38" i="13"/>
  <c r="C7" i="13"/>
  <c r="C9" i="13"/>
  <c r="D31" i="13"/>
  <c r="D35" i="13"/>
  <c r="D39" i="13"/>
  <c r="D45" i="13"/>
  <c r="D49" i="13"/>
  <c r="D53" i="13"/>
  <c r="D65" i="13"/>
  <c r="D69" i="13"/>
  <c r="D73" i="13"/>
  <c r="D80" i="13"/>
  <c r="D84" i="13"/>
  <c r="D88" i="13"/>
  <c r="D32" i="13"/>
  <c r="D36" i="13"/>
  <c r="D46" i="13"/>
  <c r="D54" i="13"/>
  <c r="D56" i="13"/>
  <c r="D81" i="13"/>
  <c r="D85" i="13"/>
  <c r="D89" i="13"/>
  <c r="D50" i="13"/>
  <c r="C8" i="13"/>
  <c r="D29" i="13"/>
  <c r="D33" i="13"/>
  <c r="D47" i="13"/>
  <c r="D51" i="13"/>
  <c r="D63" i="13"/>
  <c r="D67" i="13"/>
  <c r="D71" i="13"/>
  <c r="D82" i="13"/>
  <c r="D86" i="13"/>
  <c r="M160" i="12"/>
  <c r="L160" i="12"/>
  <c r="K160" i="12"/>
  <c r="J160" i="12"/>
  <c r="I160" i="12"/>
  <c r="H160" i="12"/>
  <c r="G160" i="12"/>
  <c r="F160" i="12"/>
  <c r="E160" i="12"/>
  <c r="D160" i="12"/>
  <c r="C160" i="12"/>
  <c r="B159" i="12"/>
  <c r="B158" i="12"/>
  <c r="B157" i="12"/>
  <c r="B156" i="12"/>
  <c r="M149" i="12"/>
  <c r="L149" i="12"/>
  <c r="K149" i="12"/>
  <c r="J149" i="12"/>
  <c r="I149" i="12"/>
  <c r="H149" i="12"/>
  <c r="G149" i="12"/>
  <c r="F149" i="12"/>
  <c r="E149" i="12"/>
  <c r="D149" i="12"/>
  <c r="C149" i="12"/>
  <c r="B148" i="12"/>
  <c r="B147" i="12"/>
  <c r="B146" i="12"/>
  <c r="M139" i="12"/>
  <c r="L139" i="12"/>
  <c r="K139" i="12"/>
  <c r="J139" i="12"/>
  <c r="I139" i="12"/>
  <c r="H139" i="12"/>
  <c r="G139" i="12"/>
  <c r="F139" i="12"/>
  <c r="E139" i="12"/>
  <c r="D139" i="12"/>
  <c r="C139" i="12"/>
  <c r="B138" i="12"/>
  <c r="B137" i="12"/>
  <c r="B136" i="12"/>
  <c r="B135" i="12"/>
  <c r="B134" i="12"/>
  <c r="M127" i="12"/>
  <c r="L127" i="12"/>
  <c r="K127" i="12"/>
  <c r="J127" i="12"/>
  <c r="I127" i="12"/>
  <c r="H127" i="12"/>
  <c r="G127" i="12"/>
  <c r="F127" i="12"/>
  <c r="E127" i="12"/>
  <c r="D127" i="12"/>
  <c r="C127" i="12"/>
  <c r="B126" i="12"/>
  <c r="B125" i="12"/>
  <c r="B124" i="12"/>
  <c r="B123" i="12"/>
  <c r="B122" i="12"/>
  <c r="B121" i="12"/>
  <c r="M114" i="12"/>
  <c r="L114" i="12"/>
  <c r="K114" i="12"/>
  <c r="J114" i="12"/>
  <c r="I114" i="12"/>
  <c r="H114" i="12"/>
  <c r="G114" i="12"/>
  <c r="F114" i="12"/>
  <c r="E114" i="12"/>
  <c r="D114" i="12"/>
  <c r="C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C90" i="12"/>
  <c r="B90" i="12"/>
  <c r="C73" i="12"/>
  <c r="B73" i="12"/>
  <c r="D89" i="12" s="1"/>
  <c r="C55" i="12"/>
  <c r="B55" i="12"/>
  <c r="D52" i="12" s="1"/>
  <c r="D50" i="12"/>
  <c r="D49" i="12"/>
  <c r="D45" i="12"/>
  <c r="C39" i="12"/>
  <c r="B39" i="12"/>
  <c r="D36" i="12" s="1"/>
  <c r="E10" i="12"/>
  <c r="F10" i="12" s="1"/>
  <c r="D10" i="12"/>
  <c r="B10" i="12"/>
  <c r="C10" i="12" s="1"/>
  <c r="F8" i="12"/>
  <c r="F7" i="12"/>
  <c r="F8" i="11"/>
  <c r="F7" i="11"/>
  <c r="M153" i="11"/>
  <c r="L153" i="11"/>
  <c r="K153" i="11"/>
  <c r="J153" i="11"/>
  <c r="I153" i="11"/>
  <c r="H153" i="11"/>
  <c r="G153" i="11"/>
  <c r="F153" i="11"/>
  <c r="E153" i="11"/>
  <c r="D153" i="11"/>
  <c r="C153" i="11"/>
  <c r="B152" i="11"/>
  <c r="B151" i="11"/>
  <c r="B150" i="11"/>
  <c r="B149" i="11"/>
  <c r="M142" i="11"/>
  <c r="L142" i="11"/>
  <c r="K142" i="11"/>
  <c r="J142" i="11"/>
  <c r="I142" i="11"/>
  <c r="H142" i="11"/>
  <c r="G142" i="11"/>
  <c r="F142" i="11"/>
  <c r="E142" i="11"/>
  <c r="D142" i="11"/>
  <c r="C142" i="11"/>
  <c r="B141" i="11"/>
  <c r="B140" i="11"/>
  <c r="B139" i="11"/>
  <c r="M132" i="11"/>
  <c r="L132" i="11"/>
  <c r="K132" i="11"/>
  <c r="J132" i="11"/>
  <c r="I132" i="11"/>
  <c r="H132" i="11"/>
  <c r="G132" i="11"/>
  <c r="F132" i="11"/>
  <c r="E132" i="11"/>
  <c r="D132" i="11"/>
  <c r="C132" i="11"/>
  <c r="B131" i="11"/>
  <c r="B130" i="11"/>
  <c r="B129" i="11"/>
  <c r="B128" i="11"/>
  <c r="B127" i="11"/>
  <c r="M120" i="11"/>
  <c r="L120" i="11"/>
  <c r="K120" i="11"/>
  <c r="J120" i="11"/>
  <c r="I120" i="11"/>
  <c r="H120" i="11"/>
  <c r="G120" i="11"/>
  <c r="F120" i="11"/>
  <c r="E120" i="11"/>
  <c r="D120" i="11"/>
  <c r="C120" i="11"/>
  <c r="B119" i="11"/>
  <c r="B118" i="11"/>
  <c r="B117" i="11"/>
  <c r="B116" i="11"/>
  <c r="B115" i="11"/>
  <c r="B114" i="11"/>
  <c r="M107" i="11"/>
  <c r="L107" i="11"/>
  <c r="K107" i="11"/>
  <c r="J107" i="11"/>
  <c r="I107" i="11"/>
  <c r="H107" i="11"/>
  <c r="G107" i="11"/>
  <c r="F107" i="11"/>
  <c r="E107" i="11"/>
  <c r="D107" i="11"/>
  <c r="C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C83" i="11"/>
  <c r="B83" i="11"/>
  <c r="C66" i="11"/>
  <c r="B66" i="11"/>
  <c r="D79" i="11" s="1"/>
  <c r="C48" i="11"/>
  <c r="B48" i="11"/>
  <c r="D47" i="11" s="1"/>
  <c r="C32" i="11"/>
  <c r="B32" i="11"/>
  <c r="D32" i="11" s="1"/>
  <c r="E10" i="11"/>
  <c r="F10" i="11" s="1"/>
  <c r="D10" i="11"/>
  <c r="B10" i="11"/>
  <c r="C9" i="11" s="1"/>
  <c r="M153" i="10"/>
  <c r="L153" i="10"/>
  <c r="K153" i="10"/>
  <c r="J153" i="10"/>
  <c r="I153" i="10"/>
  <c r="H153" i="10"/>
  <c r="G153" i="10"/>
  <c r="F153" i="10"/>
  <c r="E153" i="10"/>
  <c r="D153" i="10"/>
  <c r="C153" i="10"/>
  <c r="B152" i="10"/>
  <c r="B151" i="10"/>
  <c r="B150" i="10"/>
  <c r="B149" i="10"/>
  <c r="M142" i="10"/>
  <c r="L142" i="10"/>
  <c r="K142" i="10"/>
  <c r="J142" i="10"/>
  <c r="I142" i="10"/>
  <c r="H142" i="10"/>
  <c r="G142" i="10"/>
  <c r="F142" i="10"/>
  <c r="E142" i="10"/>
  <c r="D142" i="10"/>
  <c r="C142" i="10"/>
  <c r="B141" i="10"/>
  <c r="B140" i="10"/>
  <c r="B139" i="10"/>
  <c r="M132" i="10"/>
  <c r="L132" i="10"/>
  <c r="K132" i="10"/>
  <c r="J132" i="10"/>
  <c r="I132" i="10"/>
  <c r="H132" i="10"/>
  <c r="G132" i="10"/>
  <c r="F132" i="10"/>
  <c r="E132" i="10"/>
  <c r="D132" i="10"/>
  <c r="C132" i="10"/>
  <c r="B131" i="10"/>
  <c r="B130" i="10"/>
  <c r="B129" i="10"/>
  <c r="B128" i="10"/>
  <c r="B127" i="10"/>
  <c r="M120" i="10"/>
  <c r="L120" i="10"/>
  <c r="K120" i="10"/>
  <c r="J120" i="10"/>
  <c r="I120" i="10"/>
  <c r="H120" i="10"/>
  <c r="G120" i="10"/>
  <c r="F120" i="10"/>
  <c r="E120" i="10"/>
  <c r="D120" i="10"/>
  <c r="C120" i="10"/>
  <c r="B119" i="10"/>
  <c r="B118" i="10"/>
  <c r="B117" i="10"/>
  <c r="B116" i="10"/>
  <c r="B115" i="10"/>
  <c r="B114" i="10"/>
  <c r="M107" i="10"/>
  <c r="L107" i="10"/>
  <c r="K107" i="10"/>
  <c r="J107" i="10"/>
  <c r="I107" i="10"/>
  <c r="H107" i="10"/>
  <c r="G107" i="10"/>
  <c r="F107" i="10"/>
  <c r="E107" i="10"/>
  <c r="D107" i="10"/>
  <c r="C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C83" i="10"/>
  <c r="B83" i="10"/>
  <c r="C66" i="10"/>
  <c r="B66" i="10"/>
  <c r="D81" i="10" s="1"/>
  <c r="D62" i="10"/>
  <c r="D59" i="10"/>
  <c r="D58" i="10"/>
  <c r="D55" i="10"/>
  <c r="C48" i="10"/>
  <c r="B48" i="10"/>
  <c r="D45" i="10" s="1"/>
  <c r="C32" i="10"/>
  <c r="B32" i="10"/>
  <c r="D32" i="10" s="1"/>
  <c r="D28" i="10"/>
  <c r="E10" i="10"/>
  <c r="F10" i="10" s="1"/>
  <c r="D10" i="10"/>
  <c r="B10" i="10"/>
  <c r="C10" i="10" s="1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D24" i="10" l="1"/>
  <c r="B153" i="10"/>
  <c r="B120" i="11"/>
  <c r="D63" i="10"/>
  <c r="C9" i="12"/>
  <c r="D30" i="12"/>
  <c r="D46" i="12"/>
  <c r="D51" i="12"/>
  <c r="D55" i="12"/>
  <c r="D83" i="12"/>
  <c r="D47" i="12"/>
  <c r="D53" i="12"/>
  <c r="D72" i="12"/>
  <c r="B160" i="12"/>
  <c r="D54" i="12"/>
  <c r="B127" i="12"/>
  <c r="D44" i="12"/>
  <c r="D48" i="12"/>
  <c r="B149" i="12"/>
  <c r="B139" i="12"/>
  <c r="B114" i="12"/>
  <c r="D64" i="12"/>
  <c r="D87" i="12"/>
  <c r="D65" i="12"/>
  <c r="D68" i="12"/>
  <c r="D79" i="12"/>
  <c r="D31" i="12"/>
  <c r="D38" i="12"/>
  <c r="D34" i="12"/>
  <c r="C7" i="12"/>
  <c r="D84" i="12"/>
  <c r="D90" i="12"/>
  <c r="D29" i="12"/>
  <c r="D33" i="12"/>
  <c r="D37" i="12"/>
  <c r="D39" i="12"/>
  <c r="D63" i="12"/>
  <c r="D67" i="12"/>
  <c r="D71" i="12"/>
  <c r="D73" i="12"/>
  <c r="D82" i="12"/>
  <c r="D86" i="12"/>
  <c r="D35" i="12"/>
  <c r="D69" i="12"/>
  <c r="D80" i="12"/>
  <c r="D88" i="12"/>
  <c r="C8" i="12"/>
  <c r="D28" i="12"/>
  <c r="D32" i="12"/>
  <c r="D62" i="12"/>
  <c r="D66" i="12"/>
  <c r="D70" i="12"/>
  <c r="D81" i="12"/>
  <c r="D85" i="12"/>
  <c r="D21" i="10"/>
  <c r="D29" i="10"/>
  <c r="B107" i="11"/>
  <c r="B142" i="11"/>
  <c r="B142" i="10"/>
  <c r="D25" i="10"/>
  <c r="B153" i="11"/>
  <c r="B132" i="11"/>
  <c r="D62" i="11"/>
  <c r="D58" i="11"/>
  <c r="D37" i="11"/>
  <c r="D42" i="11"/>
  <c r="D41" i="11"/>
  <c r="D40" i="11"/>
  <c r="D46" i="11"/>
  <c r="D38" i="11"/>
  <c r="D45" i="11"/>
  <c r="D48" i="11"/>
  <c r="D61" i="11"/>
  <c r="D72" i="11"/>
  <c r="C8" i="11"/>
  <c r="D22" i="11"/>
  <c r="D44" i="11"/>
  <c r="D60" i="11"/>
  <c r="C7" i="11"/>
  <c r="C10" i="11"/>
  <c r="D21" i="11"/>
  <c r="D25" i="11"/>
  <c r="D29" i="11"/>
  <c r="D39" i="11"/>
  <c r="D43" i="11"/>
  <c r="D55" i="11"/>
  <c r="D59" i="11"/>
  <c r="D63" i="11"/>
  <c r="D74" i="11"/>
  <c r="D78" i="11"/>
  <c r="D82" i="11"/>
  <c r="D73" i="11"/>
  <c r="D77" i="11"/>
  <c r="D81" i="11"/>
  <c r="D83" i="11"/>
  <c r="D28" i="11"/>
  <c r="D23" i="11"/>
  <c r="D31" i="11"/>
  <c r="D65" i="11"/>
  <c r="D76" i="11"/>
  <c r="D80" i="11"/>
  <c r="D24" i="11"/>
  <c r="D27" i="11"/>
  <c r="D57" i="11"/>
  <c r="D26" i="11"/>
  <c r="D30" i="11"/>
  <c r="D56" i="11"/>
  <c r="D64" i="11"/>
  <c r="D66" i="11"/>
  <c r="D75" i="11"/>
  <c r="B132" i="10"/>
  <c r="B120" i="10"/>
  <c r="B107" i="10"/>
  <c r="D57" i="10"/>
  <c r="D61" i="10"/>
  <c r="D65" i="10"/>
  <c r="D72" i="10"/>
  <c r="D78" i="10"/>
  <c r="D56" i="10"/>
  <c r="D60" i="10"/>
  <c r="D64" i="10"/>
  <c r="D66" i="10"/>
  <c r="D76" i="10"/>
  <c r="D83" i="10"/>
  <c r="D75" i="10"/>
  <c r="D80" i="10"/>
  <c r="D74" i="10"/>
  <c r="D79" i="10"/>
  <c r="D23" i="10"/>
  <c r="D27" i="10"/>
  <c r="D31" i="10"/>
  <c r="D22" i="10"/>
  <c r="D26" i="10"/>
  <c r="D30" i="10"/>
  <c r="C9" i="10"/>
  <c r="C8" i="10"/>
  <c r="C7" i="10"/>
  <c r="D39" i="10"/>
  <c r="D43" i="10"/>
  <c r="D47" i="10"/>
  <c r="D82" i="10"/>
  <c r="D40" i="10"/>
  <c r="D44" i="10"/>
  <c r="D38" i="10"/>
  <c r="D42" i="10"/>
  <c r="D46" i="10"/>
  <c r="D48" i="10"/>
  <c r="D73" i="10"/>
  <c r="D77" i="10"/>
  <c r="D37" i="10"/>
  <c r="D41" i="10"/>
  <c r="M153" i="9"/>
  <c r="L153" i="9"/>
  <c r="K153" i="9"/>
  <c r="J153" i="9"/>
  <c r="I153" i="9"/>
  <c r="H153" i="9"/>
  <c r="G153" i="9"/>
  <c r="F153" i="9"/>
  <c r="E153" i="9"/>
  <c r="D153" i="9"/>
  <c r="C153" i="9"/>
  <c r="B152" i="9"/>
  <c r="B151" i="9"/>
  <c r="B150" i="9"/>
  <c r="B149" i="9"/>
  <c r="M142" i="9"/>
  <c r="L142" i="9"/>
  <c r="K142" i="9"/>
  <c r="J142" i="9"/>
  <c r="I142" i="9"/>
  <c r="H142" i="9"/>
  <c r="G142" i="9"/>
  <c r="F142" i="9"/>
  <c r="E142" i="9"/>
  <c r="D142" i="9"/>
  <c r="C142" i="9"/>
  <c r="B141" i="9"/>
  <c r="B140" i="9"/>
  <c r="B139" i="9"/>
  <c r="M132" i="9"/>
  <c r="L132" i="9"/>
  <c r="K132" i="9"/>
  <c r="J132" i="9"/>
  <c r="I132" i="9"/>
  <c r="H132" i="9"/>
  <c r="G132" i="9"/>
  <c r="F132" i="9"/>
  <c r="E132" i="9"/>
  <c r="D132" i="9"/>
  <c r="C132" i="9"/>
  <c r="B131" i="9"/>
  <c r="B130" i="9"/>
  <c r="B129" i="9"/>
  <c r="B128" i="9"/>
  <c r="B127" i="9"/>
  <c r="M120" i="9"/>
  <c r="L120" i="9"/>
  <c r="K120" i="9"/>
  <c r="J120" i="9"/>
  <c r="I120" i="9"/>
  <c r="H120" i="9"/>
  <c r="G120" i="9"/>
  <c r="F120" i="9"/>
  <c r="E120" i="9"/>
  <c r="D120" i="9"/>
  <c r="C120" i="9"/>
  <c r="B119" i="9"/>
  <c r="B118" i="9"/>
  <c r="B117" i="9"/>
  <c r="B116" i="9"/>
  <c r="B115" i="9"/>
  <c r="B114" i="9"/>
  <c r="M107" i="9"/>
  <c r="L107" i="9"/>
  <c r="K107" i="9"/>
  <c r="J107" i="9"/>
  <c r="I107" i="9"/>
  <c r="H107" i="9"/>
  <c r="G107" i="9"/>
  <c r="F107" i="9"/>
  <c r="E107" i="9"/>
  <c r="D107" i="9"/>
  <c r="C107" i="9"/>
  <c r="C83" i="9"/>
  <c r="B83" i="9"/>
  <c r="C66" i="9"/>
  <c r="B66" i="9"/>
  <c r="D79" i="9" s="1"/>
  <c r="C48" i="9"/>
  <c r="B48" i="9"/>
  <c r="D48" i="9" s="1"/>
  <c r="D37" i="9"/>
  <c r="C32" i="9"/>
  <c r="B32" i="9"/>
  <c r="D32" i="9" s="1"/>
  <c r="E10" i="9"/>
  <c r="F10" i="9" s="1"/>
  <c r="D10" i="9"/>
  <c r="B10" i="9"/>
  <c r="C8" i="9" s="1"/>
  <c r="M151" i="8"/>
  <c r="L151" i="8"/>
  <c r="K151" i="8"/>
  <c r="J151" i="8"/>
  <c r="I151" i="8"/>
  <c r="H151" i="8"/>
  <c r="G151" i="8"/>
  <c r="F151" i="8"/>
  <c r="E151" i="8"/>
  <c r="D151" i="8"/>
  <c r="C151" i="8"/>
  <c r="B150" i="8"/>
  <c r="B149" i="8"/>
  <c r="B148" i="8"/>
  <c r="B147" i="8"/>
  <c r="M140" i="8"/>
  <c r="L140" i="8"/>
  <c r="K140" i="8"/>
  <c r="J140" i="8"/>
  <c r="I140" i="8"/>
  <c r="H140" i="8"/>
  <c r="G140" i="8"/>
  <c r="F140" i="8"/>
  <c r="E140" i="8"/>
  <c r="D140" i="8"/>
  <c r="C140" i="8"/>
  <c r="B139" i="8"/>
  <c r="B138" i="8"/>
  <c r="B137" i="8"/>
  <c r="M130" i="8"/>
  <c r="L130" i="8"/>
  <c r="K130" i="8"/>
  <c r="J130" i="8"/>
  <c r="I130" i="8"/>
  <c r="H130" i="8"/>
  <c r="G130" i="8"/>
  <c r="F130" i="8"/>
  <c r="E130" i="8"/>
  <c r="D130" i="8"/>
  <c r="C130" i="8"/>
  <c r="B129" i="8"/>
  <c r="B128" i="8"/>
  <c r="B127" i="8"/>
  <c r="B126" i="8"/>
  <c r="B125" i="8"/>
  <c r="M118" i="8"/>
  <c r="L118" i="8"/>
  <c r="K118" i="8"/>
  <c r="J118" i="8"/>
  <c r="I118" i="8"/>
  <c r="H118" i="8"/>
  <c r="G118" i="8"/>
  <c r="F118" i="8"/>
  <c r="E118" i="8"/>
  <c r="D118" i="8"/>
  <c r="C118" i="8"/>
  <c r="B117" i="8"/>
  <c r="B116" i="8"/>
  <c r="B115" i="8"/>
  <c r="B114" i="8"/>
  <c r="B113" i="8"/>
  <c r="B112" i="8"/>
  <c r="M105" i="8"/>
  <c r="L105" i="8"/>
  <c r="K105" i="8"/>
  <c r="J105" i="8"/>
  <c r="I105" i="8"/>
  <c r="H105" i="8"/>
  <c r="G105" i="8"/>
  <c r="F105" i="8"/>
  <c r="E105" i="8"/>
  <c r="D105" i="8"/>
  <c r="C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C81" i="8"/>
  <c r="B81" i="8"/>
  <c r="C64" i="8"/>
  <c r="B64" i="8"/>
  <c r="D77" i="8" s="1"/>
  <c r="D59" i="8"/>
  <c r="D57" i="8"/>
  <c r="D56" i="8"/>
  <c r="D53" i="8"/>
  <c r="C46" i="8"/>
  <c r="B46" i="8"/>
  <c r="D46" i="8" s="1"/>
  <c r="D38" i="8"/>
  <c r="D37" i="8"/>
  <c r="D35" i="8"/>
  <c r="C30" i="8"/>
  <c r="B30" i="8"/>
  <c r="D30" i="8" s="1"/>
  <c r="D21" i="8"/>
  <c r="E10" i="8"/>
  <c r="F10" i="8" s="1"/>
  <c r="D10" i="8"/>
  <c r="B10" i="8"/>
  <c r="C8" i="8" s="1"/>
  <c r="C10" i="8"/>
  <c r="D45" i="8"/>
  <c r="D72" i="8"/>
  <c r="D76" i="8"/>
  <c r="D80" i="8"/>
  <c r="D44" i="8"/>
  <c r="D71" i="8"/>
  <c r="D75" i="8"/>
  <c r="D79" i="8"/>
  <c r="D81" i="8"/>
  <c r="D63" i="8"/>
  <c r="D70" i="8"/>
  <c r="D74" i="8"/>
  <c r="D78" i="8"/>
  <c r="D62" i="8"/>
  <c r="D64" i="8"/>
  <c r="D73" i="8"/>
  <c r="M153" i="7"/>
  <c r="L153" i="7"/>
  <c r="K153" i="7"/>
  <c r="J153" i="7"/>
  <c r="I153" i="7"/>
  <c r="H153" i="7"/>
  <c r="G153" i="7"/>
  <c r="F153" i="7"/>
  <c r="E153" i="7"/>
  <c r="D153" i="7"/>
  <c r="C153" i="7"/>
  <c r="B152" i="7"/>
  <c r="B151" i="7"/>
  <c r="B150" i="7"/>
  <c r="B149" i="7"/>
  <c r="M142" i="7"/>
  <c r="L142" i="7"/>
  <c r="K142" i="7"/>
  <c r="J142" i="7"/>
  <c r="I142" i="7"/>
  <c r="H142" i="7"/>
  <c r="G142" i="7"/>
  <c r="F142" i="7"/>
  <c r="E142" i="7"/>
  <c r="D142" i="7"/>
  <c r="C142" i="7"/>
  <c r="B141" i="7"/>
  <c r="B140" i="7"/>
  <c r="B139" i="7"/>
  <c r="M132" i="7"/>
  <c r="L132" i="7"/>
  <c r="K132" i="7"/>
  <c r="J132" i="7"/>
  <c r="I132" i="7"/>
  <c r="H132" i="7"/>
  <c r="G132" i="7"/>
  <c r="F132" i="7"/>
  <c r="E132" i="7"/>
  <c r="D132" i="7"/>
  <c r="C132" i="7"/>
  <c r="B131" i="7"/>
  <c r="B130" i="7"/>
  <c r="B129" i="7"/>
  <c r="B128" i="7"/>
  <c r="B127" i="7"/>
  <c r="M120" i="7"/>
  <c r="L120" i="7"/>
  <c r="K120" i="7"/>
  <c r="J120" i="7"/>
  <c r="I120" i="7"/>
  <c r="H120" i="7"/>
  <c r="G120" i="7"/>
  <c r="F120" i="7"/>
  <c r="E120" i="7"/>
  <c r="D120" i="7"/>
  <c r="C120" i="7"/>
  <c r="B119" i="7"/>
  <c r="B118" i="7"/>
  <c r="B117" i="7"/>
  <c r="B116" i="7"/>
  <c r="B115" i="7"/>
  <c r="B114" i="7"/>
  <c r="M107" i="7"/>
  <c r="L107" i="7"/>
  <c r="K107" i="7"/>
  <c r="J107" i="7"/>
  <c r="I107" i="7"/>
  <c r="H107" i="7"/>
  <c r="G107" i="7"/>
  <c r="F107" i="7"/>
  <c r="E107" i="7"/>
  <c r="D107" i="7"/>
  <c r="C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C83" i="7"/>
  <c r="B83" i="7"/>
  <c r="D83" i="7" s="1"/>
  <c r="C66" i="7"/>
  <c r="B66" i="7"/>
  <c r="D64" i="7"/>
  <c r="C48" i="7"/>
  <c r="B48" i="7"/>
  <c r="D45" i="7" s="1"/>
  <c r="C32" i="7"/>
  <c r="B32" i="7"/>
  <c r="D23" i="7" s="1"/>
  <c r="E10" i="7"/>
  <c r="F10" i="7" s="1"/>
  <c r="D10" i="7"/>
  <c r="B10" i="7"/>
  <c r="C9" i="7" s="1"/>
  <c r="M151" i="6"/>
  <c r="L151" i="6"/>
  <c r="K151" i="6"/>
  <c r="J151" i="6"/>
  <c r="I151" i="6"/>
  <c r="H151" i="6"/>
  <c r="G151" i="6"/>
  <c r="F151" i="6"/>
  <c r="E151" i="6"/>
  <c r="D151" i="6"/>
  <c r="C151" i="6"/>
  <c r="B150" i="6"/>
  <c r="B149" i="6"/>
  <c r="B148" i="6"/>
  <c r="B147" i="6"/>
  <c r="M140" i="6"/>
  <c r="L140" i="6"/>
  <c r="K140" i="6"/>
  <c r="J140" i="6"/>
  <c r="I140" i="6"/>
  <c r="H140" i="6"/>
  <c r="G140" i="6"/>
  <c r="F140" i="6"/>
  <c r="E140" i="6"/>
  <c r="D140" i="6"/>
  <c r="C140" i="6"/>
  <c r="B139" i="6"/>
  <c r="B138" i="6"/>
  <c r="B137" i="6"/>
  <c r="B140" i="6" s="1"/>
  <c r="M130" i="6"/>
  <c r="L130" i="6"/>
  <c r="K130" i="6"/>
  <c r="J130" i="6"/>
  <c r="I130" i="6"/>
  <c r="H130" i="6"/>
  <c r="G130" i="6"/>
  <c r="F130" i="6"/>
  <c r="E130" i="6"/>
  <c r="D130" i="6"/>
  <c r="C130" i="6"/>
  <c r="B129" i="6"/>
  <c r="B128" i="6"/>
  <c r="B127" i="6"/>
  <c r="B126" i="6"/>
  <c r="B125" i="6"/>
  <c r="B130" i="6" s="1"/>
  <c r="M118" i="6"/>
  <c r="L118" i="6"/>
  <c r="K118" i="6"/>
  <c r="J118" i="6"/>
  <c r="I118" i="6"/>
  <c r="H118" i="6"/>
  <c r="G118" i="6"/>
  <c r="F118" i="6"/>
  <c r="E118" i="6"/>
  <c r="D118" i="6"/>
  <c r="C118" i="6"/>
  <c r="B117" i="6"/>
  <c r="B116" i="6"/>
  <c r="B115" i="6"/>
  <c r="B114" i="6"/>
  <c r="B113" i="6"/>
  <c r="B112" i="6"/>
  <c r="M105" i="6"/>
  <c r="L105" i="6"/>
  <c r="K105" i="6"/>
  <c r="J105" i="6"/>
  <c r="I105" i="6"/>
  <c r="H105" i="6"/>
  <c r="G105" i="6"/>
  <c r="F105" i="6"/>
  <c r="E105" i="6"/>
  <c r="D105" i="6"/>
  <c r="C105" i="6"/>
  <c r="B105" i="6" s="1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C81" i="6"/>
  <c r="B81" i="6"/>
  <c r="C64" i="6"/>
  <c r="B64" i="6"/>
  <c r="D56" i="6" s="1"/>
  <c r="C46" i="6"/>
  <c r="B46" i="6"/>
  <c r="D35" i="6" s="1"/>
  <c r="C30" i="6"/>
  <c r="B30" i="6"/>
  <c r="D26" i="6"/>
  <c r="E10" i="6"/>
  <c r="F10" i="6" s="1"/>
  <c r="D10" i="6"/>
  <c r="B10" i="6"/>
  <c r="C7" i="6" s="1"/>
  <c r="B114" i="5"/>
  <c r="B115" i="5"/>
  <c r="B116" i="5"/>
  <c r="B117" i="5"/>
  <c r="B113" i="5"/>
  <c r="C46" i="5"/>
  <c r="M151" i="5"/>
  <c r="L151" i="5"/>
  <c r="K151" i="5"/>
  <c r="J151" i="5"/>
  <c r="I151" i="5"/>
  <c r="H151" i="5"/>
  <c r="G151" i="5"/>
  <c r="F151" i="5"/>
  <c r="E151" i="5"/>
  <c r="D151" i="5"/>
  <c r="C151" i="5"/>
  <c r="B150" i="5"/>
  <c r="B149" i="5"/>
  <c r="B148" i="5"/>
  <c r="B147" i="5"/>
  <c r="M140" i="5"/>
  <c r="L140" i="5"/>
  <c r="K140" i="5"/>
  <c r="J140" i="5"/>
  <c r="I140" i="5"/>
  <c r="H140" i="5"/>
  <c r="G140" i="5"/>
  <c r="F140" i="5"/>
  <c r="E140" i="5"/>
  <c r="D140" i="5"/>
  <c r="C140" i="5"/>
  <c r="B139" i="5"/>
  <c r="B138" i="5"/>
  <c r="B137" i="5"/>
  <c r="M130" i="5"/>
  <c r="L130" i="5"/>
  <c r="K130" i="5"/>
  <c r="J130" i="5"/>
  <c r="I130" i="5"/>
  <c r="H130" i="5"/>
  <c r="G130" i="5"/>
  <c r="F130" i="5"/>
  <c r="E130" i="5"/>
  <c r="D130" i="5"/>
  <c r="C130" i="5"/>
  <c r="B129" i="5"/>
  <c r="B128" i="5"/>
  <c r="B127" i="5"/>
  <c r="B126" i="5"/>
  <c r="B125" i="5"/>
  <c r="M118" i="5"/>
  <c r="L118" i="5"/>
  <c r="K118" i="5"/>
  <c r="J118" i="5"/>
  <c r="I118" i="5"/>
  <c r="H118" i="5"/>
  <c r="G118" i="5"/>
  <c r="F118" i="5"/>
  <c r="E118" i="5"/>
  <c r="D118" i="5"/>
  <c r="C118" i="5"/>
  <c r="B112" i="5"/>
  <c r="B118" i="5" s="1"/>
  <c r="M105" i="5"/>
  <c r="L105" i="5"/>
  <c r="K105" i="5"/>
  <c r="J105" i="5"/>
  <c r="I105" i="5"/>
  <c r="H105" i="5"/>
  <c r="G105" i="5"/>
  <c r="F105" i="5"/>
  <c r="E105" i="5"/>
  <c r="D105" i="5"/>
  <c r="C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C81" i="5"/>
  <c r="B81" i="5"/>
  <c r="C64" i="5"/>
  <c r="B64" i="5"/>
  <c r="D77" i="5" s="1"/>
  <c r="B46" i="5"/>
  <c r="D35" i="5" s="1"/>
  <c r="C30" i="5"/>
  <c r="B30" i="5"/>
  <c r="D22" i="5" s="1"/>
  <c r="E10" i="5"/>
  <c r="F10" i="5" s="1"/>
  <c r="D10" i="5"/>
  <c r="B10" i="5"/>
  <c r="C8" i="5" s="1"/>
  <c r="G106" i="4"/>
  <c r="F106" i="4"/>
  <c r="E106" i="4"/>
  <c r="D106" i="4"/>
  <c r="C106" i="4"/>
  <c r="B105" i="4"/>
  <c r="B139" i="4"/>
  <c r="M152" i="4"/>
  <c r="L152" i="4"/>
  <c r="K152" i="4"/>
  <c r="J152" i="4"/>
  <c r="I152" i="4"/>
  <c r="H152" i="4"/>
  <c r="G152" i="4"/>
  <c r="F152" i="4"/>
  <c r="E152" i="4"/>
  <c r="D152" i="4"/>
  <c r="C152" i="4"/>
  <c r="B151" i="4"/>
  <c r="B150" i="4"/>
  <c r="B149" i="4"/>
  <c r="B148" i="4"/>
  <c r="M141" i="4"/>
  <c r="L141" i="4"/>
  <c r="K141" i="4"/>
  <c r="J141" i="4"/>
  <c r="I141" i="4"/>
  <c r="H141" i="4"/>
  <c r="G141" i="4"/>
  <c r="F141" i="4"/>
  <c r="E141" i="4"/>
  <c r="D141" i="4"/>
  <c r="C141" i="4"/>
  <c r="B140" i="4"/>
  <c r="B138" i="4"/>
  <c r="M131" i="4"/>
  <c r="L131" i="4"/>
  <c r="K131" i="4"/>
  <c r="J131" i="4"/>
  <c r="I131" i="4"/>
  <c r="H131" i="4"/>
  <c r="G131" i="4"/>
  <c r="F131" i="4"/>
  <c r="E131" i="4"/>
  <c r="D131" i="4"/>
  <c r="C131" i="4"/>
  <c r="B130" i="4"/>
  <c r="B129" i="4"/>
  <c r="B128" i="4"/>
  <c r="B127" i="4"/>
  <c r="B126" i="4"/>
  <c r="M119" i="4"/>
  <c r="L119" i="4"/>
  <c r="K119" i="4"/>
  <c r="J119" i="4"/>
  <c r="I119" i="4"/>
  <c r="H119" i="4"/>
  <c r="G119" i="4"/>
  <c r="F119" i="4"/>
  <c r="E119" i="4"/>
  <c r="D119" i="4"/>
  <c r="C119" i="4"/>
  <c r="B113" i="4"/>
  <c r="B119" i="4" s="1"/>
  <c r="M106" i="4"/>
  <c r="L106" i="4"/>
  <c r="K106" i="4"/>
  <c r="J106" i="4"/>
  <c r="I106" i="4"/>
  <c r="H106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C81" i="4"/>
  <c r="B81" i="4"/>
  <c r="C64" i="4"/>
  <c r="B64" i="4"/>
  <c r="D57" i="4" s="1"/>
  <c r="C46" i="4"/>
  <c r="B46" i="4"/>
  <c r="D39" i="4" s="1"/>
  <c r="C30" i="4"/>
  <c r="B30" i="4"/>
  <c r="D29" i="4" s="1"/>
  <c r="E10" i="4"/>
  <c r="F10" i="4" s="1"/>
  <c r="D10" i="4"/>
  <c r="B10" i="4"/>
  <c r="C9" i="4" s="1"/>
  <c r="D150" i="3"/>
  <c r="E150" i="3"/>
  <c r="F150" i="3"/>
  <c r="G150" i="3"/>
  <c r="H150" i="3"/>
  <c r="I150" i="3"/>
  <c r="J150" i="3"/>
  <c r="K150" i="3"/>
  <c r="L150" i="3"/>
  <c r="M150" i="3"/>
  <c r="C150" i="3"/>
  <c r="B149" i="3"/>
  <c r="B147" i="3"/>
  <c r="B148" i="3"/>
  <c r="B146" i="3"/>
  <c r="B138" i="3"/>
  <c r="B137" i="3"/>
  <c r="B126" i="3"/>
  <c r="B127" i="3"/>
  <c r="B128" i="3"/>
  <c r="B129" i="3"/>
  <c r="B112" i="3"/>
  <c r="B125" i="3"/>
  <c r="B130" i="3" s="1"/>
  <c r="C139" i="3"/>
  <c r="D139" i="3"/>
  <c r="E139" i="3"/>
  <c r="F139" i="3"/>
  <c r="G139" i="3"/>
  <c r="H139" i="3"/>
  <c r="I139" i="3"/>
  <c r="J139" i="3"/>
  <c r="K139" i="3"/>
  <c r="L139" i="3"/>
  <c r="M139" i="3"/>
  <c r="D130" i="3"/>
  <c r="E130" i="3"/>
  <c r="F130" i="3"/>
  <c r="G130" i="3"/>
  <c r="H130" i="3"/>
  <c r="I130" i="3"/>
  <c r="J130" i="3"/>
  <c r="K130" i="3"/>
  <c r="L130" i="3"/>
  <c r="M130" i="3"/>
  <c r="C130" i="3"/>
  <c r="B150" i="3"/>
  <c r="B139" i="3"/>
  <c r="H105" i="3"/>
  <c r="H118" i="3"/>
  <c r="I118" i="3"/>
  <c r="J118" i="3"/>
  <c r="K118" i="3"/>
  <c r="L118" i="3"/>
  <c r="M118" i="3"/>
  <c r="C64" i="3"/>
  <c r="B64" i="3"/>
  <c r="G118" i="3"/>
  <c r="F118" i="3"/>
  <c r="E118" i="3"/>
  <c r="D118" i="3"/>
  <c r="C118" i="3"/>
  <c r="B118" i="3"/>
  <c r="M105" i="3"/>
  <c r="L105" i="3"/>
  <c r="K105" i="3"/>
  <c r="J105" i="3"/>
  <c r="I105" i="3"/>
  <c r="G105" i="3"/>
  <c r="F105" i="3"/>
  <c r="E105" i="3"/>
  <c r="D105" i="3"/>
  <c r="C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C81" i="3"/>
  <c r="B81" i="3"/>
  <c r="D78" i="3"/>
  <c r="C46" i="3"/>
  <c r="B46" i="3"/>
  <c r="C30" i="3"/>
  <c r="B30" i="3"/>
  <c r="D20" i="3" s="1"/>
  <c r="E10" i="3"/>
  <c r="F10" i="3" s="1"/>
  <c r="D10" i="3"/>
  <c r="B10" i="3"/>
  <c r="C10" i="3" s="1"/>
  <c r="G115" i="2"/>
  <c r="F115" i="2"/>
  <c r="E115" i="2"/>
  <c r="D115" i="2"/>
  <c r="C115" i="2"/>
  <c r="B109" i="2"/>
  <c r="B115" i="2" s="1"/>
  <c r="C103" i="2"/>
  <c r="B95" i="2"/>
  <c r="B85" i="2"/>
  <c r="B86" i="2"/>
  <c r="B87" i="2"/>
  <c r="B88" i="2"/>
  <c r="B89" i="2"/>
  <c r="B90" i="2"/>
  <c r="B91" i="2"/>
  <c r="B92" i="2"/>
  <c r="B93" i="2"/>
  <c r="B94" i="2"/>
  <c r="B96" i="2"/>
  <c r="B97" i="2"/>
  <c r="B98" i="2"/>
  <c r="B99" i="2"/>
  <c r="B100" i="2"/>
  <c r="B101" i="2"/>
  <c r="B102" i="2"/>
  <c r="B84" i="2"/>
  <c r="B80" i="2"/>
  <c r="C80" i="2"/>
  <c r="C63" i="2"/>
  <c r="B63" i="2"/>
  <c r="D78" i="2" s="1"/>
  <c r="C45" i="2"/>
  <c r="B45" i="2"/>
  <c r="B29" i="2"/>
  <c r="D40" i="2" s="1"/>
  <c r="C29" i="2"/>
  <c r="B10" i="2"/>
  <c r="M103" i="2"/>
  <c r="L103" i="2"/>
  <c r="K103" i="2"/>
  <c r="J103" i="2"/>
  <c r="I103" i="2"/>
  <c r="H103" i="2"/>
  <c r="G103" i="2"/>
  <c r="F103" i="2"/>
  <c r="E103" i="2"/>
  <c r="D103" i="2"/>
  <c r="D76" i="2"/>
  <c r="D70" i="2"/>
  <c r="D60" i="2"/>
  <c r="D55" i="2"/>
  <c r="D43" i="2"/>
  <c r="D38" i="2"/>
  <c r="D34" i="2"/>
  <c r="D26" i="2"/>
  <c r="D22" i="2"/>
  <c r="D18" i="2"/>
  <c r="E10" i="2"/>
  <c r="F10" i="2" s="1"/>
  <c r="D10" i="2"/>
  <c r="C10" i="2"/>
  <c r="C103" i="1"/>
  <c r="D103" i="1"/>
  <c r="E103" i="1"/>
  <c r="F103" i="1"/>
  <c r="G103" i="1"/>
  <c r="H103" i="1"/>
  <c r="I103" i="1"/>
  <c r="J103" i="1"/>
  <c r="K103" i="1"/>
  <c r="L103" i="1"/>
  <c r="M103" i="1"/>
  <c r="B103" i="1"/>
  <c r="D80" i="1"/>
  <c r="D79" i="1"/>
  <c r="D78" i="1"/>
  <c r="D77" i="1"/>
  <c r="D76" i="1"/>
  <c r="D75" i="1"/>
  <c r="D74" i="1"/>
  <c r="D73" i="1"/>
  <c r="D72" i="1"/>
  <c r="D71" i="1"/>
  <c r="D70" i="1"/>
  <c r="D69" i="1"/>
  <c r="D53" i="1"/>
  <c r="D54" i="1"/>
  <c r="D55" i="1"/>
  <c r="D56" i="1"/>
  <c r="D57" i="1"/>
  <c r="D58" i="1"/>
  <c r="D59" i="1"/>
  <c r="D60" i="1"/>
  <c r="D61" i="1"/>
  <c r="D62" i="1"/>
  <c r="D63" i="1"/>
  <c r="D52" i="1"/>
  <c r="D45" i="1"/>
  <c r="D44" i="1"/>
  <c r="D43" i="1"/>
  <c r="D42" i="1"/>
  <c r="D41" i="1"/>
  <c r="D40" i="1"/>
  <c r="D39" i="1"/>
  <c r="D38" i="1"/>
  <c r="D37" i="1"/>
  <c r="D36" i="1"/>
  <c r="D35" i="1"/>
  <c r="D34" i="1"/>
  <c r="D19" i="1"/>
  <c r="D20" i="1"/>
  <c r="D21" i="1"/>
  <c r="D22" i="1"/>
  <c r="D23" i="1"/>
  <c r="D24" i="1"/>
  <c r="D25" i="1"/>
  <c r="D26" i="1"/>
  <c r="D27" i="1"/>
  <c r="D28" i="1"/>
  <c r="D29" i="1"/>
  <c r="D18" i="1"/>
  <c r="E10" i="1"/>
  <c r="F10" i="1" s="1"/>
  <c r="D10" i="1"/>
  <c r="B10" i="1"/>
  <c r="C9" i="1" s="1"/>
  <c r="C8" i="2"/>
  <c r="C7" i="2"/>
  <c r="C9" i="2"/>
  <c r="B103" i="2"/>
  <c r="D71" i="2"/>
  <c r="D37" i="3"/>
  <c r="D41" i="3"/>
  <c r="D35" i="3"/>
  <c r="D40" i="3"/>
  <c r="D44" i="3"/>
  <c r="D39" i="3"/>
  <c r="D43" i="3"/>
  <c r="D38" i="3"/>
  <c r="D42" i="3"/>
  <c r="D36" i="3"/>
  <c r="D45" i="3"/>
  <c r="D46" i="3"/>
  <c r="D60" i="3"/>
  <c r="D56" i="3"/>
  <c r="D21" i="3"/>
  <c r="D63" i="3"/>
  <c r="D28" i="3"/>
  <c r="D54" i="3"/>
  <c r="D58" i="3"/>
  <c r="D62" i="3"/>
  <c r="D64" i="3"/>
  <c r="D74" i="3"/>
  <c r="D55" i="3"/>
  <c r="D70" i="3"/>
  <c r="D27" i="3"/>
  <c r="D53" i="3"/>
  <c r="D57" i="3"/>
  <c r="D61" i="3"/>
  <c r="D73" i="3"/>
  <c r="D72" i="3"/>
  <c r="D59" i="3"/>
  <c r="D76" i="3"/>
  <c r="C9" i="3"/>
  <c r="D77" i="3"/>
  <c r="D80" i="3"/>
  <c r="D71" i="3"/>
  <c r="D75" i="3"/>
  <c r="D79" i="3"/>
  <c r="D81" i="3"/>
  <c r="B152" i="4"/>
  <c r="D55" i="4"/>
  <c r="D59" i="4"/>
  <c r="D63" i="4"/>
  <c r="D70" i="4"/>
  <c r="D76" i="4"/>
  <c r="D54" i="4"/>
  <c r="D58" i="4"/>
  <c r="D62" i="4"/>
  <c r="D64" i="4"/>
  <c r="D74" i="4"/>
  <c r="D81" i="4"/>
  <c r="D72" i="4"/>
  <c r="D77" i="4"/>
  <c r="D38" i="4"/>
  <c r="D43" i="4"/>
  <c r="D20" i="4"/>
  <c r="D24" i="4"/>
  <c r="D28" i="4"/>
  <c r="D30" i="4"/>
  <c r="D22" i="4"/>
  <c r="D26" i="4"/>
  <c r="D19" i="4"/>
  <c r="D23" i="4"/>
  <c r="D27" i="4"/>
  <c r="D21" i="4"/>
  <c r="D25" i="4"/>
  <c r="D78" i="4"/>
  <c r="D45" i="4"/>
  <c r="D36" i="4"/>
  <c r="D40" i="4"/>
  <c r="D44" i="4"/>
  <c r="D71" i="4"/>
  <c r="D75" i="4"/>
  <c r="D42" i="5"/>
  <c r="D19" i="5"/>
  <c r="D36" i="5"/>
  <c r="D38" i="5"/>
  <c r="D53" i="5"/>
  <c r="D40" i="5"/>
  <c r="D57" i="5"/>
  <c r="B140" i="5"/>
  <c r="D44" i="5"/>
  <c r="D39" i="5"/>
  <c r="D43" i="5"/>
  <c r="D46" i="5"/>
  <c r="D60" i="5"/>
  <c r="D81" i="5"/>
  <c r="D37" i="5"/>
  <c r="D41" i="5"/>
  <c r="D56" i="5"/>
  <c r="D23" i="5"/>
  <c r="C7" i="5"/>
  <c r="C10" i="5"/>
  <c r="D61" i="5"/>
  <c r="D72" i="5"/>
  <c r="D76" i="5"/>
  <c r="D80" i="5"/>
  <c r="D71" i="5"/>
  <c r="D75" i="5"/>
  <c r="D79" i="5"/>
  <c r="C9" i="5"/>
  <c r="D55" i="5"/>
  <c r="D59" i="5"/>
  <c r="D63" i="5"/>
  <c r="D70" i="5"/>
  <c r="D74" i="5"/>
  <c r="D78" i="5"/>
  <c r="D28" i="5"/>
  <c r="D54" i="5"/>
  <c r="D58" i="5"/>
  <c r="D62" i="5"/>
  <c r="D64" i="5"/>
  <c r="D73" i="5"/>
  <c r="D19" i="6"/>
  <c r="D23" i="6"/>
  <c r="D27" i="6"/>
  <c r="D53" i="6"/>
  <c r="D57" i="6"/>
  <c r="D61" i="6"/>
  <c r="D72" i="6"/>
  <c r="D76" i="6"/>
  <c r="D80" i="6"/>
  <c r="D71" i="6"/>
  <c r="D75" i="6"/>
  <c r="D79" i="6"/>
  <c r="C9" i="6"/>
  <c r="D21" i="6"/>
  <c r="D25" i="6"/>
  <c r="D29" i="6"/>
  <c r="D55" i="6"/>
  <c r="D59" i="6"/>
  <c r="D63" i="6"/>
  <c r="D70" i="6"/>
  <c r="D74" i="6"/>
  <c r="D78" i="6"/>
  <c r="D20" i="6"/>
  <c r="D24" i="6"/>
  <c r="D28" i="6"/>
  <c r="D54" i="6"/>
  <c r="D58" i="6"/>
  <c r="D62" i="6"/>
  <c r="D64" i="6"/>
  <c r="D73" i="6"/>
  <c r="D81" i="6"/>
  <c r="D77" i="6"/>
  <c r="D60" i="6"/>
  <c r="D38" i="6"/>
  <c r="D22" i="6"/>
  <c r="D36" i="6"/>
  <c r="D30" i="6"/>
  <c r="B153" i="7"/>
  <c r="D75" i="7"/>
  <c r="D66" i="7"/>
  <c r="D44" i="7"/>
  <c r="D40" i="7"/>
  <c r="D28" i="7"/>
  <c r="D35" i="4"/>
  <c r="D42" i="4"/>
  <c r="D53" i="4"/>
  <c r="D61" i="4"/>
  <c r="D73" i="4"/>
  <c r="D41" i="4"/>
  <c r="D60" i="4"/>
  <c r="D45" i="5"/>
  <c r="C8" i="7"/>
  <c r="D60" i="7"/>
  <c r="D37" i="4"/>
  <c r="D56" i="4"/>
  <c r="D79" i="4"/>
  <c r="D79" i="7"/>
  <c r="C7" i="7"/>
  <c r="C10" i="7"/>
  <c r="D25" i="7"/>
  <c r="D39" i="7"/>
  <c r="D43" i="7"/>
  <c r="D47" i="7"/>
  <c r="D55" i="7"/>
  <c r="D59" i="7"/>
  <c r="D63" i="7"/>
  <c r="D74" i="7"/>
  <c r="D78" i="7"/>
  <c r="D82" i="7"/>
  <c r="D38" i="7"/>
  <c r="D42" i="7"/>
  <c r="D46" i="7"/>
  <c r="D48" i="7"/>
  <c r="D73" i="7"/>
  <c r="D77" i="7"/>
  <c r="D81" i="7"/>
  <c r="D37" i="7"/>
  <c r="D41" i="7"/>
  <c r="D57" i="7"/>
  <c r="D61" i="7"/>
  <c r="D65" i="7"/>
  <c r="D72" i="7"/>
  <c r="D76" i="7"/>
  <c r="D56" i="7"/>
  <c r="D62" i="7"/>
  <c r="D58" i="7"/>
  <c r="D80" i="7"/>
  <c r="D27" i="7"/>
  <c r="D46" i="4" l="1"/>
  <c r="D80" i="4"/>
  <c r="B105" i="5"/>
  <c r="B107" i="7"/>
  <c r="B120" i="7"/>
  <c r="B132" i="7"/>
  <c r="B142" i="7"/>
  <c r="C9" i="8"/>
  <c r="D19" i="8"/>
  <c r="D26" i="8"/>
  <c r="B140" i="8"/>
  <c r="B151" i="8"/>
  <c r="D45" i="9"/>
  <c r="B142" i="9"/>
  <c r="C8" i="1"/>
  <c r="B118" i="6"/>
  <c r="D28" i="8"/>
  <c r="C7" i="8"/>
  <c r="D22" i="8"/>
  <c r="D41" i="8"/>
  <c r="B118" i="8"/>
  <c r="B130" i="8"/>
  <c r="D40" i="9"/>
  <c r="B105" i="3"/>
  <c r="B131" i="4"/>
  <c r="B141" i="4"/>
  <c r="B106" i="4"/>
  <c r="B130" i="5"/>
  <c r="B151" i="5"/>
  <c r="B151" i="6"/>
  <c r="D29" i="8"/>
  <c r="D25" i="8"/>
  <c r="D42" i="8"/>
  <c r="D55" i="8"/>
  <c r="D60" i="8"/>
  <c r="B105" i="8"/>
  <c r="D41" i="9"/>
  <c r="D62" i="9"/>
  <c r="D21" i="7"/>
  <c r="D31" i="7"/>
  <c r="D29" i="7"/>
  <c r="D32" i="7"/>
  <c r="D40" i="6"/>
  <c r="D42" i="6"/>
  <c r="D39" i="6"/>
  <c r="D21" i="5"/>
  <c r="D27" i="5"/>
  <c r="C8" i="4"/>
  <c r="D29" i="3"/>
  <c r="D30" i="3"/>
  <c r="D75" i="2"/>
  <c r="D54" i="2"/>
  <c r="C7" i="1"/>
  <c r="D21" i="2"/>
  <c r="D25" i="2"/>
  <c r="D29" i="2"/>
  <c r="D37" i="2"/>
  <c r="D41" i="2"/>
  <c r="D53" i="2"/>
  <c r="D59" i="2"/>
  <c r="D69" i="2"/>
  <c r="D74" i="2"/>
  <c r="D80" i="2"/>
  <c r="D79" i="2"/>
  <c r="C7" i="3"/>
  <c r="C10" i="4"/>
  <c r="D30" i="5"/>
  <c r="C8" i="6"/>
  <c r="D46" i="6"/>
  <c r="D24" i="7"/>
  <c r="D39" i="9"/>
  <c r="D44" i="9"/>
  <c r="D58" i="9"/>
  <c r="D43" i="6"/>
  <c r="C10" i="6"/>
  <c r="D24" i="5"/>
  <c r="D29" i="5"/>
  <c r="C7" i="4"/>
  <c r="D26" i="3"/>
  <c r="D23" i="3"/>
  <c r="D25" i="3"/>
  <c r="D24" i="3"/>
  <c r="C8" i="3"/>
  <c r="D42" i="2"/>
  <c r="D62" i="2"/>
  <c r="C10" i="1"/>
  <c r="D19" i="2"/>
  <c r="D23" i="2"/>
  <c r="D27" i="2"/>
  <c r="D35" i="2"/>
  <c r="D39" i="2"/>
  <c r="D44" i="2"/>
  <c r="D56" i="2"/>
  <c r="D61" i="2"/>
  <c r="D72" i="2"/>
  <c r="D77" i="2"/>
  <c r="D23" i="8"/>
  <c r="D27" i="8"/>
  <c r="D39" i="8"/>
  <c r="D43" i="8"/>
  <c r="D61" i="8"/>
  <c r="B107" i="9"/>
  <c r="B132" i="9"/>
  <c r="D26" i="7"/>
  <c r="D22" i="7"/>
  <c r="D41" i="6"/>
  <c r="D37" i="6"/>
  <c r="D30" i="7"/>
  <c r="D45" i="6"/>
  <c r="D44" i="6"/>
  <c r="D20" i="5"/>
  <c r="D25" i="5"/>
  <c r="D26" i="5"/>
  <c r="D22" i="3"/>
  <c r="D19" i="3"/>
  <c r="D45" i="2"/>
  <c r="D58" i="2"/>
  <c r="D20" i="2"/>
  <c r="D24" i="2"/>
  <c r="D28" i="2"/>
  <c r="D36" i="2"/>
  <c r="D52" i="2"/>
  <c r="D57" i="2"/>
  <c r="D63" i="2"/>
  <c r="D73" i="2"/>
  <c r="D20" i="8"/>
  <c r="D24" i="8"/>
  <c r="D36" i="8"/>
  <c r="D40" i="8"/>
  <c r="D54" i="8"/>
  <c r="D58" i="8"/>
  <c r="D38" i="9"/>
  <c r="D43" i="9"/>
  <c r="B153" i="9"/>
  <c r="B120" i="9"/>
  <c r="D47" i="9"/>
  <c r="D42" i="9"/>
  <c r="D46" i="9"/>
  <c r="D24" i="9"/>
  <c r="D28" i="9"/>
  <c r="C7" i="9"/>
  <c r="C10" i="9"/>
  <c r="D21" i="9"/>
  <c r="D25" i="9"/>
  <c r="D29" i="9"/>
  <c r="D55" i="9"/>
  <c r="D59" i="9"/>
  <c r="D63" i="9"/>
  <c r="D74" i="9"/>
  <c r="D78" i="9"/>
  <c r="D82" i="9"/>
  <c r="D73" i="9"/>
  <c r="D77" i="9"/>
  <c r="D81" i="9"/>
  <c r="D83" i="9"/>
  <c r="C9" i="9"/>
  <c r="D23" i="9"/>
  <c r="D27" i="9"/>
  <c r="D31" i="9"/>
  <c r="D57" i="9"/>
  <c r="D61" i="9"/>
  <c r="D65" i="9"/>
  <c r="D72" i="9"/>
  <c r="D76" i="9"/>
  <c r="D80" i="9"/>
  <c r="D22" i="9"/>
  <c r="D26" i="9"/>
  <c r="D30" i="9"/>
  <c r="D56" i="9"/>
  <c r="D60" i="9"/>
  <c r="D64" i="9"/>
  <c r="D66" i="9"/>
  <c r="D75" i="9"/>
</calcChain>
</file>

<file path=xl/sharedStrings.xml><?xml version="1.0" encoding="utf-8"?>
<sst xmlns="http://schemas.openxmlformats.org/spreadsheetml/2006/main" count="7486" uniqueCount="255">
  <si>
    <t>Cover Pool Information for Terra BoligKreditt</t>
  </si>
  <si>
    <t>Report date:</t>
  </si>
  <si>
    <t>Standalone residential mortgages</t>
  </si>
  <si>
    <t>Cooperative housing residential mortgages</t>
  </si>
  <si>
    <t>Total</t>
  </si>
  <si>
    <t>Total (in %)</t>
  </si>
  <si>
    <t>Substitute assets (Liquidity)</t>
  </si>
  <si>
    <t>Grand total</t>
  </si>
  <si>
    <t>No. Of Borrowers</t>
  </si>
  <si>
    <t>Report currency:</t>
  </si>
  <si>
    <t>NOK</t>
  </si>
  <si>
    <t>Average loan balance</t>
  </si>
  <si>
    <t>Weighted Average LTV (unindexed)</t>
  </si>
  <si>
    <t>1. Cover Pool Composition:</t>
  </si>
  <si>
    <t>2.1 Standalone residential mortgages</t>
  </si>
  <si>
    <t>Unindexed LTV ranges</t>
  </si>
  <si>
    <t>Total LOAN BALANCE</t>
  </si>
  <si>
    <t>NO. OF BORROWERS</t>
  </si>
  <si>
    <t>0-≤40%</t>
  </si>
  <si>
    <t>&gt;40%-≤50%</t>
  </si>
  <si>
    <t>&gt;50%-≤60%</t>
  </si>
  <si>
    <t>&gt;60%-≤70%</t>
  </si>
  <si>
    <t>&gt;70%-≤80%</t>
  </si>
  <si>
    <t>&gt;80%-≤85%</t>
  </si>
  <si>
    <t>&gt;85%-≤90%</t>
  </si>
  <si>
    <t>&gt;90%-≤95%</t>
  </si>
  <si>
    <t>&gt;95%-≤100%</t>
  </si>
  <si>
    <t>&gt;100%-≤105%</t>
  </si>
  <si>
    <t>&gt;105%</t>
  </si>
  <si>
    <t>Indexed LTV ranges</t>
  </si>
  <si>
    <t>2.2 Cooperative housing residential mortgages</t>
  </si>
  <si>
    <t>2.1.1. Unindexed LTV Ranges Distribution</t>
  </si>
  <si>
    <t>2.1.2 Indexed LTV Ranges Distribution</t>
  </si>
  <si>
    <t>2.2.1. Unindexed LTV Ranges Distribution</t>
  </si>
  <si>
    <t>2.2.2 Indexed LTV Ranges Distribution</t>
  </si>
  <si>
    <t>In % of total</t>
  </si>
  <si>
    <t>2. LTV Breakdown</t>
  </si>
  <si>
    <t>LTV: 0-≤40%</t>
  </si>
  <si>
    <t>LTV:&gt;40%-≤50%</t>
  </si>
  <si>
    <t>LTV:&gt;50%-≤60%</t>
  </si>
  <si>
    <t>LTV:&gt;60%-≤70%</t>
  </si>
  <si>
    <t>LTV:&gt;70%-≤80%</t>
  </si>
  <si>
    <t>LTV:&gt;80%-≤85%</t>
  </si>
  <si>
    <t>LTV:&gt;85%-≤90%</t>
  </si>
  <si>
    <t>LTV:&gt;90%-≤95%</t>
  </si>
  <si>
    <t>LTV:&gt;95%-≤100%</t>
  </si>
  <si>
    <t>LTV:&gt;100%-≤105%</t>
  </si>
  <si>
    <t>LTV:&gt;105%</t>
  </si>
  <si>
    <t>Akershus</t>
  </si>
  <si>
    <t>Aust-Agder</t>
  </si>
  <si>
    <t>Buskerud</t>
  </si>
  <si>
    <t>Finnmark</t>
  </si>
  <si>
    <t>Hedmark</t>
  </si>
  <si>
    <t>Hordaland</t>
  </si>
  <si>
    <t>More og Romsdal</t>
  </si>
  <si>
    <t>Nordland</t>
  </si>
  <si>
    <t>Nord-Trondelag</t>
  </si>
  <si>
    <t>Oppland</t>
  </si>
  <si>
    <t>Oslo</t>
  </si>
  <si>
    <t>Ostfold</t>
  </si>
  <si>
    <t>Rogaland</t>
  </si>
  <si>
    <t>Sogn og Fjordane</t>
  </si>
  <si>
    <t>Sor-Trondelag</t>
  </si>
  <si>
    <t>Telemark</t>
  </si>
  <si>
    <t>Troms</t>
  </si>
  <si>
    <t>Vest-Agder</t>
  </si>
  <si>
    <t>Vestfold</t>
  </si>
  <si>
    <t>3. Regions (unindexed)</t>
  </si>
  <si>
    <t>Months</t>
  </si>
  <si>
    <t>≥2-&lt;6 (and not BPI or Fce)</t>
  </si>
  <si>
    <t>≥6-&lt;12 (and not BPI or Fce)</t>
  </si>
  <si>
    <t>&gt;12 (and not BPI or Fce)</t>
  </si>
  <si>
    <t>BPI (and not Fce)</t>
  </si>
  <si>
    <t>Foreclosure ("Fce")</t>
  </si>
  <si>
    <t>4. Overview of arrear information</t>
  </si>
  <si>
    <t>Loans not in arrear or &lt;2 (and not BPI or Fce)</t>
  </si>
  <si>
    <t>Weighted Average LTV (indexed)</t>
  </si>
  <si>
    <t>3. Regions (indexed)</t>
  </si>
  <si>
    <t>Substitute assets</t>
  </si>
  <si>
    <t>No. Of Loans</t>
  </si>
  <si>
    <t>ISIN</t>
  </si>
  <si>
    <t>Currency</t>
  </si>
  <si>
    <t>Current balance in currency of issued Covered Bond</t>
  </si>
  <si>
    <t>Interest payment frequency</t>
  </si>
  <si>
    <t>Date of issuance</t>
  </si>
  <si>
    <t>Series number</t>
  </si>
  <si>
    <t>NO0010392087</t>
  </si>
  <si>
    <t>NOK (Norway)</t>
  </si>
  <si>
    <t>Quarterly</t>
  </si>
  <si>
    <t>Floating rate</t>
  </si>
  <si>
    <t>CH0034269511</t>
  </si>
  <si>
    <t>CHF</t>
  </si>
  <si>
    <t>Annually</t>
  </si>
  <si>
    <t>Fixed rate</t>
  </si>
  <si>
    <t>NO0010421332</t>
  </si>
  <si>
    <t>NO0010421340</t>
  </si>
  <si>
    <t xml:space="preserve">NO0010465560 </t>
  </si>
  <si>
    <t xml:space="preserve">NO0010473606 </t>
  </si>
  <si>
    <t>NO0010502149</t>
  </si>
  <si>
    <t>NO0010513476</t>
  </si>
  <si>
    <t>NO0010536089</t>
  </si>
  <si>
    <t>NO0010542244</t>
  </si>
  <si>
    <t>NO0010561103</t>
  </si>
  <si>
    <t>NO0010565211</t>
  </si>
  <si>
    <t>XS0494543175</t>
  </si>
  <si>
    <t>EUR</t>
  </si>
  <si>
    <t>NO0010572373</t>
  </si>
  <si>
    <t>XS0537088899</t>
  </si>
  <si>
    <t>NO0010605587</t>
  </si>
  <si>
    <t>NO0010612039</t>
  </si>
  <si>
    <t>NO0010612179</t>
  </si>
  <si>
    <t>NO0010625429</t>
  </si>
  <si>
    <t>Expected maturity date</t>
  </si>
  <si>
    <t>Interest rate type</t>
  </si>
  <si>
    <t>Legal final              (or "extended" maturity date)</t>
  </si>
  <si>
    <t>0 &lt;= 12</t>
  </si>
  <si>
    <t>12 &lt; x &lt;= 24</t>
  </si>
  <si>
    <t>24 &lt; x &lt;= 36</t>
  </si>
  <si>
    <t>36 &lt; x &lt;= 60</t>
  </si>
  <si>
    <t>60 &lt; x</t>
  </si>
  <si>
    <t>5. Seasoning of mortgages</t>
  </si>
  <si>
    <t>6. Principal payment frequency of mortgages</t>
  </si>
  <si>
    <t>Monthly</t>
  </si>
  <si>
    <t>Other</t>
  </si>
  <si>
    <t>7. Interest type of mortgages</t>
  </si>
  <si>
    <t>Fixed rate with reset &lt;= 2 years</t>
  </si>
  <si>
    <t>Fixed rate with reset 2y &lt; x &lt; 5Y</t>
  </si>
  <si>
    <t>Fixed rate with over 5 years</t>
  </si>
  <si>
    <t>8. Outstanding Covered Bonds</t>
  </si>
  <si>
    <t>Bullet</t>
  </si>
  <si>
    <t>NO0010625346</t>
  </si>
  <si>
    <t>NO0010630148</t>
  </si>
  <si>
    <t>NO0010631336</t>
  </si>
  <si>
    <t>XS0736417642</t>
  </si>
  <si>
    <t>NO0010648884</t>
  </si>
  <si>
    <t>NO0010648892</t>
  </si>
  <si>
    <t>XS0794570944</t>
  </si>
  <si>
    <t>The coverpool's overcollateralisation</t>
  </si>
  <si>
    <t>XS0851683473</t>
  </si>
  <si>
    <t>NO0010663743</t>
  </si>
  <si>
    <t>NO0010664428</t>
  </si>
  <si>
    <t>NO0010663727</t>
  </si>
  <si>
    <t>NO0010669922</t>
  </si>
  <si>
    <t>XS0881369770</t>
  </si>
  <si>
    <t>Cover Pool Information for Eika Boligkreditt (formerly known as Terra BoligKreditt)</t>
  </si>
  <si>
    <t>Cover Pool Information for Eika Boligkreditt</t>
  </si>
  <si>
    <t>NO0010685480</t>
  </si>
  <si>
    <t>NO0010685704</t>
  </si>
  <si>
    <t>NO0010687023</t>
  </si>
  <si>
    <t>NO0010697212</t>
  </si>
  <si>
    <t>NO0010697204</t>
  </si>
  <si>
    <t>SEK (Sweden)</t>
  </si>
  <si>
    <t>16-Dec-2019</t>
  </si>
  <si>
    <t>03-May-2016</t>
  </si>
  <si>
    <t>23-Oct-2014</t>
  </si>
  <si>
    <t>13-Oct-2026</t>
  </si>
  <si>
    <t>01-Dec-2014</t>
  </si>
  <si>
    <t>03-Dec-2019</t>
  </si>
  <si>
    <t>03-Dec-2018</t>
  </si>
  <si>
    <t>16-Dec-2020</t>
  </si>
  <si>
    <t>03-May-2017</t>
  </si>
  <si>
    <t>23-Oct-2015</t>
  </si>
  <si>
    <t>13-Oct-2027</t>
  </si>
  <si>
    <t>01-Dec-2015</t>
  </si>
  <si>
    <t>03-Dec-2020</t>
  </si>
  <si>
    <t>16-Dec-2021</t>
  </si>
  <si>
    <t>16-Dec-2009</t>
  </si>
  <si>
    <t>03-May-2010</t>
  </si>
  <si>
    <t>13-Oct-2011</t>
  </si>
  <si>
    <t>22-Dec-2011</t>
  </si>
  <si>
    <t>03-Dec-2012</t>
  </si>
  <si>
    <t>03-Dec-2013</t>
  </si>
  <si>
    <t>Decline of 15%</t>
  </si>
  <si>
    <t>Decline of 25%</t>
  </si>
  <si>
    <t>Decline of 35%</t>
  </si>
  <si>
    <t>9,99%</t>
  </si>
  <si>
    <t>9,96 %</t>
  </si>
  <si>
    <t>8,67 %</t>
  </si>
  <si>
    <t>3,99 %</t>
  </si>
  <si>
    <t>Current market</t>
  </si>
  <si>
    <r>
      <t>Share of mortgage portfolio &gt;75% LTV</t>
    </r>
    <r>
      <rPr>
        <vertAlign val="superscript"/>
        <sz val="10"/>
        <color theme="1"/>
        <rFont val="Verdana"/>
        <family val="2"/>
      </rPr>
      <t xml:space="preserve"> 1</t>
    </r>
  </si>
  <si>
    <r>
      <t>Part of mortgages &gt; 75% LTV</t>
    </r>
    <r>
      <rPr>
        <vertAlign val="superscript"/>
        <sz val="10"/>
        <color theme="1"/>
        <rFont val="Verdana"/>
        <family val="2"/>
      </rPr>
      <t xml:space="preserve"> 2</t>
    </r>
  </si>
  <si>
    <r>
      <rPr>
        <vertAlign val="superscript"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The total amount of cover pool loans that has at least parts above 75% LTV</t>
    </r>
  </si>
  <si>
    <t>The cover pool's overcollateralisation (based on fair value)</t>
  </si>
  <si>
    <t>1.2. Over collateralisation / stress test house price decline</t>
  </si>
  <si>
    <r>
      <rPr>
        <vertAlign val="superscript"/>
        <sz val="10"/>
        <color theme="1"/>
        <rFont val="Verdana"/>
        <family val="2"/>
      </rPr>
      <t>2</t>
    </r>
    <r>
      <rPr>
        <sz val="10"/>
        <color theme="1"/>
        <rFont val="Verdana"/>
        <family val="2"/>
      </rPr>
      <t xml:space="preserve"> (ouf of 1) the total amount of loan parts that are above LTV &gt;75%</t>
    </r>
  </si>
  <si>
    <t>XS1044766191</t>
  </si>
  <si>
    <t>Liquidity portfolio</t>
  </si>
  <si>
    <t>MtM derivatives</t>
  </si>
  <si>
    <t>3. Mortgage grouped by size</t>
  </si>
  <si>
    <t>Mortgage size range</t>
  </si>
  <si>
    <t>≤ 1,000,000</t>
  </si>
  <si>
    <t>&gt; 1,000,000 ≤ 2,000,000</t>
  </si>
  <si>
    <t>&gt; 2,000,000 ≤ 3,000,000</t>
  </si>
  <si>
    <t>&gt; 3,000,000 ≤ 4,000,000</t>
  </si>
  <si>
    <t>&gt; 4,000,000 ≤ 5,000,000</t>
  </si>
  <si>
    <t>&gt; 5,000,000</t>
  </si>
  <si>
    <t>≤ 5,000,000</t>
  </si>
  <si>
    <t>&gt; 5,000,000 ≤ 10,000,000</t>
  </si>
  <si>
    <t>&gt; 10,000,000 ≤ 20,000,000</t>
  </si>
  <si>
    <t>&gt; 20,000,000 ≤ 50,000,000</t>
  </si>
  <si>
    <t>&gt; 50,000,000 ≤ 100,000,000</t>
  </si>
  <si>
    <t>&gt; 100,000,000</t>
  </si>
  <si>
    <t>4. Regions (indexed)</t>
  </si>
  <si>
    <t>5. Overview of arrear information</t>
  </si>
  <si>
    <t>6. Seasoning of mortgages</t>
  </si>
  <si>
    <t>7. Principal payment frequency of mortgages</t>
  </si>
  <si>
    <t>8. Interest type of mortgages</t>
  </si>
  <si>
    <t>9. Outstanding Covered Bonds</t>
  </si>
  <si>
    <t>All issuances of covered bonds in foreign currency are swapped to NOK to eliminate FX-risk entirely .</t>
  </si>
  <si>
    <t>Fixed interest rate exposures in the form of fixed rate covered bonds and fixed rate mortgages are swapped to 3 month NIBOR.</t>
  </si>
  <si>
    <t>NO. OF LOANS</t>
  </si>
  <si>
    <t>NO. OF  LOANS</t>
  </si>
  <si>
    <t>Interest only (2-5 years)</t>
  </si>
  <si>
    <t>Interest only (&gt; 5years)</t>
  </si>
  <si>
    <t>Interest only (&lt; 2years)</t>
  </si>
  <si>
    <t>10. Description of hedging arrangements</t>
  </si>
  <si>
    <t>7. Principal payment frequency of mortgages*</t>
  </si>
  <si>
    <t>* Reported based on time to next principal payment independent of legal downpayment profile as of Q3 2014. Mortgages with payments within 90 days are not considered interest only.</t>
  </si>
  <si>
    <t>Decline of 10%*</t>
  </si>
  <si>
    <t>Decline of 20%*</t>
  </si>
  <si>
    <t>Decline of 30%*</t>
  </si>
  <si>
    <t>* House prices are tested for a decline of 10%, 20% and 30% as of Q3 2014.</t>
  </si>
  <si>
    <t>All issuances of covered bonds in foreign currency are swapped to NOK to eliminate FX-risk entirely.</t>
  </si>
  <si>
    <t>NO0010732258</t>
  </si>
  <si>
    <t>NO0010733694</t>
  </si>
  <si>
    <t>0 &lt;= x &lt;= 5</t>
  </si>
  <si>
    <t>5 &lt; x &lt;= 10</t>
  </si>
  <si>
    <t>10 &lt; x &lt;= 15</t>
  </si>
  <si>
    <t>3.1 Standalone residential mortgages</t>
  </si>
  <si>
    <t>3.2 Cooperative housing residential mortgages</t>
  </si>
  <si>
    <t>Market value adjustment on fixed rate mortgages</t>
  </si>
  <si>
    <t>Liabilities (as per the financial statements)</t>
  </si>
  <si>
    <t>Total Cover Pool (as per the financial statements)</t>
  </si>
  <si>
    <t>1.2 Currency breakdown</t>
  </si>
  <si>
    <t>Assets</t>
  </si>
  <si>
    <r>
      <rPr>
        <vertAlign val="superscript"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Taking into account qualifying swaps</t>
    </r>
  </si>
  <si>
    <t>Principal Amount</t>
  </si>
  <si>
    <r>
      <t>Liabilities</t>
    </r>
    <r>
      <rPr>
        <b/>
        <vertAlign val="superscript"/>
        <sz val="10"/>
        <color theme="1"/>
        <rFont val="Verdana"/>
        <family val="2"/>
      </rPr>
      <t>1</t>
    </r>
  </si>
  <si>
    <t>1.3 Over collateralisation / stress test house price decline</t>
  </si>
  <si>
    <t>Remaining Term in Years</t>
  </si>
  <si>
    <t>x &gt; 15</t>
  </si>
  <si>
    <t>1.4 Maturity structure of cover assets</t>
  </si>
  <si>
    <t>2. Mortgage grouped by size</t>
  </si>
  <si>
    <t>3. LTV Breakdown</t>
  </si>
  <si>
    <t>3.1.1. Unindexed LTV Ranges Distribution</t>
  </si>
  <si>
    <t>3.1.2 Indexed LTV Ranges Distribution</t>
  </si>
  <si>
    <t>3.2.1. Unindexed LTV Ranges Distribution</t>
  </si>
  <si>
    <t>3.2.2 Indexed LTV Ranges Distribution</t>
  </si>
  <si>
    <t>1.1 Overview</t>
  </si>
  <si>
    <r>
      <rPr>
        <vertAlign val="superscript"/>
        <sz val="10"/>
        <color theme="1"/>
        <rFont val="Verdana"/>
        <family val="2"/>
      </rPr>
      <t>2</t>
    </r>
    <r>
      <rPr>
        <sz val="10"/>
        <color theme="1"/>
        <rFont val="Verdana"/>
        <family val="2"/>
      </rPr>
      <t xml:space="preserve"> (ouf of 1) the volume of mortgages with an LT exceeding 75%</t>
    </r>
  </si>
  <si>
    <r>
      <rPr>
        <vertAlign val="superscript"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The total volume of cover pool mortgages where at least parts exceed 75% LTV</t>
    </r>
  </si>
  <si>
    <t>* House prices are stressed with a decline of 10%, 20% and 30% as of Q3 2014.</t>
  </si>
  <si>
    <t>Current balance in NOK after qualifying swaps</t>
  </si>
  <si>
    <t>XS1312011684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</si>
</sst>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_-* #,##0.00000000000000000_-;\-* #,##0.00000000000000000_-;_-* &quot;-&quot;??_-;_-@_-"/>
    <numFmt numFmtId="168" formatCode="[$-409]d\-mmm\-yyyy;@"/>
    <numFmt numFmtId="169" formatCode="_ * #,##0.00000000000000_ ;_ * \-#,##0.00000000000000_ ;_ * &quot;-&quot;??_ ;_ @_ "/>
    <numFmt numFmtId="170" formatCode="_ * #,##0.00000000000000_ ;_ * \-#,##0.00000000000000_ ;_ * &quot;-&quot;??????????????_ ;_ @_ 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b/>
      <sz val="10"/>
      <color indexed="56"/>
      <name val="Verdana"/>
      <family val="2"/>
    </font>
    <font>
      <sz val="10"/>
      <color indexed="56"/>
      <name val="Verdana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u/>
      <sz val="7.5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0"/>
      <color theme="1"/>
      <name val="Lucida Sans"/>
      <family val="2"/>
    </font>
    <font>
      <b/>
      <vertAlign val="superscript"/>
      <sz val="10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4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42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164" fontId="28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4" fillId="0" borderId="6" applyNumberFormat="0" applyFill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15" fillId="23" borderId="0" applyNumberFormat="0" applyBorder="0" applyAlignment="0" applyProtection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>
      <alignment horizontal="left" wrapText="1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" fillId="0" borderId="0">
      <alignment horizontal="left" wrapText="1"/>
    </xf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" fillId="0" borderId="0">
      <alignment horizontal="left" wrapText="1"/>
    </xf>
    <xf numFmtId="0" fontId="31" fillId="0" borderId="0"/>
    <xf numFmtId="0" fontId="31" fillId="0" borderId="0"/>
    <xf numFmtId="0" fontId="21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" fillId="0" borderId="0">
      <alignment horizontal="left" wrapText="1"/>
    </xf>
    <xf numFmtId="0" fontId="2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 applyNumberFormat="0" applyFont="0" applyFill="0" applyBorder="0" applyAlignment="0" applyProtection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6" fillId="20" borderId="8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43" fontId="2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44">
    <xf numFmtId="0" fontId="0" fillId="0" borderId="0" xfId="0"/>
    <xf numFmtId="0" fontId="20" fillId="0" borderId="10" xfId="2908" applyFont="1" applyFill="1" applyBorder="1" applyAlignment="1"/>
    <xf numFmtId="0" fontId="22" fillId="0" borderId="0" xfId="2908" applyFont="1" applyFill="1" applyBorder="1" applyAlignment="1"/>
    <xf numFmtId="0" fontId="26" fillId="0" borderId="0" xfId="0" applyFont="1"/>
    <xf numFmtId="0" fontId="27" fillId="0" borderId="0" xfId="0" applyFont="1" applyFill="1"/>
    <xf numFmtId="3" fontId="22" fillId="0" borderId="11" xfId="3032" applyNumberFormat="1" applyFont="1" applyFill="1" applyBorder="1" applyAlignment="1">
      <alignment horizontal="right" vertical="center" wrapText="1"/>
    </xf>
    <xf numFmtId="0" fontId="20" fillId="0" borderId="10" xfId="2908" applyFont="1" applyBorder="1" applyAlignment="1"/>
    <xf numFmtId="10" fontId="20" fillId="0" borderId="12" xfId="3110" applyNumberFormat="1" applyFont="1" applyFill="1" applyBorder="1" applyAlignment="1"/>
    <xf numFmtId="14" fontId="26" fillId="24" borderId="12" xfId="3246" applyNumberFormat="1" applyFont="1" applyFill="1" applyBorder="1" applyAlignment="1">
      <alignment horizontal="right"/>
    </xf>
    <xf numFmtId="0" fontId="20" fillId="0" borderId="13" xfId="2908" applyFont="1" applyFill="1" applyBorder="1" applyAlignment="1">
      <alignment horizontal="right" wrapText="1"/>
    </xf>
    <xf numFmtId="10" fontId="26" fillId="0" borderId="12" xfId="3110" applyNumberFormat="1" applyFont="1" applyBorder="1"/>
    <xf numFmtId="0" fontId="26" fillId="24" borderId="0" xfId="0" applyFont="1" applyFill="1"/>
    <xf numFmtId="10" fontId="27" fillId="25" borderId="12" xfId="3110" applyNumberFormat="1" applyFont="1" applyFill="1" applyBorder="1"/>
    <xf numFmtId="166" fontId="20" fillId="0" borderId="12" xfId="3246" applyNumberFormat="1" applyFont="1" applyFill="1" applyBorder="1" applyAlignment="1"/>
    <xf numFmtId="165" fontId="26" fillId="26" borderId="12" xfId="0" applyNumberFormat="1" applyFont="1" applyFill="1" applyBorder="1"/>
    <xf numFmtId="0" fontId="20" fillId="0" borderId="0" xfId="2907" applyFont="1" applyBorder="1" applyAlignment="1"/>
    <xf numFmtId="0" fontId="23" fillId="0" borderId="14" xfId="2907" applyFont="1" applyFill="1" applyBorder="1" applyAlignment="1" applyProtection="1">
      <alignment horizontal="left" vertical="center" indent="3"/>
    </xf>
    <xf numFmtId="3" fontId="20" fillId="0" borderId="13" xfId="3032" applyNumberFormat="1" applyFont="1" applyFill="1" applyBorder="1" applyAlignment="1">
      <alignment horizontal="right" wrapText="1"/>
    </xf>
    <xf numFmtId="10" fontId="26" fillId="0" borderId="0" xfId="3110" applyNumberFormat="1" applyFont="1"/>
    <xf numFmtId="0" fontId="20" fillId="0" borderId="13" xfId="2907" applyFont="1" applyFill="1" applyBorder="1" applyAlignment="1"/>
    <xf numFmtId="166" fontId="20" fillId="0" borderId="12" xfId="3246" applyNumberFormat="1" applyFont="1" applyFill="1" applyBorder="1" applyProtection="1">
      <protection locked="0"/>
    </xf>
    <xf numFmtId="10" fontId="26" fillId="26" borderId="12" xfId="3110" applyNumberFormat="1" applyFont="1" applyFill="1" applyBorder="1"/>
    <xf numFmtId="10" fontId="27" fillId="0" borderId="0" xfId="3110" applyNumberFormat="1" applyFont="1"/>
    <xf numFmtId="3" fontId="20" fillId="0" borderId="15" xfId="2908" applyNumberFormat="1" applyFont="1" applyFill="1" applyBorder="1" applyAlignment="1">
      <alignment horizontal="right" wrapText="1"/>
    </xf>
    <xf numFmtId="0" fontId="22" fillId="24" borderId="12" xfId="2724" applyFont="1" applyFill="1" applyBorder="1" applyAlignment="1" applyProtection="1">
      <alignment vertical="center"/>
    </xf>
    <xf numFmtId="0" fontId="20" fillId="0" borderId="16" xfId="2908" applyFont="1" applyBorder="1" applyAlignment="1"/>
    <xf numFmtId="14" fontId="26" fillId="24" borderId="12" xfId="3246" applyNumberFormat="1" applyFont="1" applyFill="1" applyBorder="1"/>
    <xf numFmtId="166" fontId="26" fillId="0" borderId="12" xfId="3246" applyNumberFormat="1" applyFont="1" applyFill="1" applyBorder="1"/>
    <xf numFmtId="166" fontId="27" fillId="25" borderId="12" xfId="3246" applyNumberFormat="1" applyFont="1" applyFill="1" applyBorder="1"/>
    <xf numFmtId="0" fontId="22" fillId="0" borderId="0" xfId="2842" applyFont="1" applyFill="1" applyBorder="1" applyAlignment="1" applyProtection="1">
      <alignment vertical="center"/>
    </xf>
    <xf numFmtId="0" fontId="24" fillId="0" borderId="17" xfId="2907" applyFont="1" applyFill="1" applyBorder="1" applyAlignment="1" applyProtection="1">
      <alignment horizontal="left" vertical="center"/>
    </xf>
    <xf numFmtId="0" fontId="22" fillId="0" borderId="18" xfId="2907" applyFont="1" applyBorder="1" applyAlignment="1">
      <alignment vertical="center" wrapText="1"/>
    </xf>
    <xf numFmtId="165" fontId="20" fillId="0" borderId="12" xfId="2844" applyNumberFormat="1" applyFont="1" applyFill="1" applyBorder="1" applyAlignment="1"/>
    <xf numFmtId="0" fontId="23" fillId="0" borderId="0" xfId="2907" applyFont="1" applyFill="1" applyBorder="1" applyAlignment="1" applyProtection="1">
      <alignment horizontal="left" vertical="center"/>
    </xf>
    <xf numFmtId="10" fontId="27" fillId="24" borderId="12" xfId="3110" applyNumberFormat="1" applyFont="1" applyFill="1" applyBorder="1"/>
    <xf numFmtId="0" fontId="20" fillId="0" borderId="15" xfId="2907" applyFont="1" applyFill="1" applyBorder="1" applyAlignment="1"/>
    <xf numFmtId="0" fontId="20" fillId="0" borderId="19" xfId="2908" applyFont="1" applyBorder="1" applyAlignment="1"/>
    <xf numFmtId="165" fontId="20" fillId="0" borderId="12" xfId="3291" applyNumberFormat="1" applyFont="1" applyFill="1" applyBorder="1" applyAlignment="1" applyProtection="1">
      <alignment horizontal="right" vertical="center" wrapText="1"/>
      <protection locked="0"/>
    </xf>
    <xf numFmtId="0" fontId="20" fillId="0" borderId="16" xfId="2907" applyFont="1" applyBorder="1" applyAlignment="1"/>
    <xf numFmtId="3" fontId="20" fillId="0" borderId="12" xfId="2838" applyNumberFormat="1" applyFont="1" applyFill="1" applyBorder="1" applyAlignment="1" applyProtection="1">
      <alignment horizontal="right" vertical="center" wrapText="1"/>
      <protection locked="0"/>
    </xf>
    <xf numFmtId="165" fontId="20" fillId="0" borderId="13" xfId="3295" applyNumberFormat="1" applyFont="1" applyFill="1" applyBorder="1" applyAlignment="1" applyProtection="1">
      <alignment horizontal="center"/>
      <protection locked="0"/>
    </xf>
    <xf numFmtId="0" fontId="20" fillId="0" borderId="12" xfId="2758" applyFont="1" applyFill="1" applyBorder="1" applyAlignment="1"/>
    <xf numFmtId="0" fontId="23" fillId="0" borderId="0" xfId="2907" applyFont="1" applyFill="1" applyBorder="1" applyAlignment="1" applyProtection="1">
      <alignment horizontal="left" vertical="center" indent="3"/>
    </xf>
    <xf numFmtId="0" fontId="20" fillId="0" borderId="19" xfId="2907" applyFont="1" applyBorder="1" applyAlignment="1"/>
    <xf numFmtId="3" fontId="22" fillId="0" borderId="15" xfId="2907" applyNumberFormat="1" applyFont="1" applyFill="1" applyBorder="1" applyAlignment="1"/>
    <xf numFmtId="0" fontId="24" fillId="0" borderId="20" xfId="2907" applyFont="1" applyFill="1" applyBorder="1" applyAlignment="1" applyProtection="1">
      <alignment horizontal="left" vertical="center"/>
    </xf>
    <xf numFmtId="0" fontId="26" fillId="0" borderId="0" xfId="0" applyFont="1" applyFill="1"/>
    <xf numFmtId="0" fontId="22" fillId="0" borderId="0" xfId="2907" applyFont="1" applyFill="1" applyBorder="1" applyAlignment="1"/>
    <xf numFmtId="0" fontId="22" fillId="0" borderId="21" xfId="2908" applyFont="1" applyBorder="1" applyAlignment="1">
      <alignment vertical="center" wrapText="1"/>
    </xf>
    <xf numFmtId="0" fontId="20" fillId="0" borderId="10" xfId="2907" applyFont="1" applyFill="1" applyBorder="1" applyAlignment="1"/>
    <xf numFmtId="3" fontId="20" fillId="0" borderId="13" xfId="2908" applyNumberFormat="1" applyFont="1" applyFill="1" applyBorder="1" applyAlignment="1">
      <alignment horizontal="right" wrapText="1"/>
    </xf>
    <xf numFmtId="0" fontId="26" fillId="0" borderId="0" xfId="0" applyFont="1" applyBorder="1"/>
    <xf numFmtId="165" fontId="27" fillId="25" borderId="12" xfId="0" applyNumberFormat="1" applyFont="1" applyFill="1" applyBorder="1"/>
    <xf numFmtId="165" fontId="20" fillId="0" borderId="22" xfId="3294" applyNumberFormat="1" applyFont="1" applyFill="1" applyBorder="1" applyAlignment="1" applyProtection="1">
      <alignment horizontal="center"/>
      <protection locked="0"/>
    </xf>
    <xf numFmtId="3" fontId="22" fillId="0" borderId="13" xfId="2907" applyNumberFormat="1" applyFont="1" applyFill="1" applyBorder="1" applyAlignment="1"/>
    <xf numFmtId="0" fontId="20" fillId="0" borderId="17" xfId="2908" applyFont="1" applyBorder="1" applyAlignment="1"/>
    <xf numFmtId="165" fontId="20" fillId="0" borderId="19" xfId="3294" applyNumberFormat="1" applyFont="1" applyFill="1" applyBorder="1" applyAlignment="1" applyProtection="1">
      <alignment horizontal="center"/>
      <protection locked="0"/>
    </xf>
    <xf numFmtId="0" fontId="22" fillId="0" borderId="23" xfId="2908" applyFont="1" applyBorder="1" applyAlignment="1">
      <alignment wrapText="1"/>
    </xf>
    <xf numFmtId="0" fontId="22" fillId="0" borderId="18" xfId="2908" applyFont="1" applyBorder="1" applyAlignment="1">
      <alignment vertical="center" wrapText="1"/>
    </xf>
    <xf numFmtId="0" fontId="22" fillId="24" borderId="12" xfId="2842" applyFont="1" applyFill="1" applyBorder="1" applyAlignment="1" applyProtection="1">
      <alignment vertical="center"/>
    </xf>
    <xf numFmtId="0" fontId="26" fillId="0" borderId="0" xfId="0" applyFont="1" applyFill="1" applyBorder="1"/>
    <xf numFmtId="0" fontId="22" fillId="0" borderId="21" xfId="2907" applyFont="1" applyBorder="1" applyAlignment="1">
      <alignment vertical="center" wrapText="1"/>
    </xf>
    <xf numFmtId="0" fontId="27" fillId="24" borderId="0" xfId="0" applyFont="1" applyFill="1"/>
    <xf numFmtId="165" fontId="20" fillId="0" borderId="19" xfId="3295" applyNumberFormat="1" applyFont="1" applyFill="1" applyBorder="1" applyAlignment="1" applyProtection="1">
      <alignment horizontal="center"/>
      <protection locked="0"/>
    </xf>
    <xf numFmtId="3" fontId="27" fillId="25" borderId="12" xfId="0" applyNumberFormat="1" applyFont="1" applyFill="1" applyBorder="1"/>
    <xf numFmtId="0" fontId="20" fillId="0" borderId="13" xfId="2908" applyFont="1" applyFill="1" applyBorder="1" applyAlignment="1"/>
    <xf numFmtId="0" fontId="20" fillId="0" borderId="0" xfId="2908" applyFont="1" applyAlignment="1"/>
    <xf numFmtId="0" fontId="20" fillId="0" borderId="13" xfId="2907" applyFont="1" applyBorder="1" applyAlignment="1"/>
    <xf numFmtId="0" fontId="26" fillId="26" borderId="12" xfId="0" applyFont="1" applyFill="1" applyBorder="1"/>
    <xf numFmtId="0" fontId="20" fillId="0" borderId="18" xfId="2907" applyFont="1" applyBorder="1" applyAlignment="1"/>
    <xf numFmtId="0" fontId="20" fillId="0" borderId="13" xfId="3032" applyFont="1" applyFill="1" applyBorder="1" applyAlignment="1">
      <alignment horizontal="right" wrapText="1"/>
    </xf>
    <xf numFmtId="165" fontId="20" fillId="0" borderId="13" xfId="3294" applyNumberFormat="1" applyFont="1" applyFill="1" applyBorder="1" applyAlignment="1" applyProtection="1">
      <alignment horizontal="center"/>
      <protection locked="0"/>
    </xf>
    <xf numFmtId="0" fontId="20" fillId="0" borderId="12" xfId="2907" applyFont="1" applyBorder="1" applyAlignment="1"/>
    <xf numFmtId="0" fontId="20" fillId="0" borderId="15" xfId="2908" applyFont="1" applyFill="1" applyBorder="1" applyAlignment="1">
      <alignment horizontal="right" wrapText="1"/>
    </xf>
    <xf numFmtId="0" fontId="20" fillId="0" borderId="10" xfId="2907" applyFont="1" applyBorder="1" applyAlignment="1"/>
    <xf numFmtId="0" fontId="20" fillId="0" borderId="15" xfId="2908" applyFont="1" applyBorder="1" applyAlignment="1"/>
    <xf numFmtId="0" fontId="20" fillId="0" borderId="24" xfId="2907" applyFont="1" applyBorder="1" applyAlignment="1"/>
    <xf numFmtId="0" fontId="27" fillId="0" borderId="0" xfId="0" applyFont="1" applyFill="1" applyBorder="1"/>
    <xf numFmtId="0" fontId="23" fillId="0" borderId="23" xfId="2907" applyFont="1" applyFill="1" applyBorder="1" applyAlignment="1" applyProtection="1">
      <alignment vertical="center" wrapText="1"/>
    </xf>
    <xf numFmtId="165" fontId="20" fillId="0" borderId="12" xfId="3295" applyNumberFormat="1" applyFont="1" applyFill="1" applyBorder="1" applyAlignment="1" applyProtection="1">
      <alignment horizontal="center"/>
      <protection locked="0"/>
    </xf>
    <xf numFmtId="0" fontId="20" fillId="0" borderId="13" xfId="2908" applyFont="1" applyBorder="1" applyAlignment="1"/>
    <xf numFmtId="10" fontId="27" fillId="0" borderId="0" xfId="3110" applyNumberFormat="1" applyFont="1" applyBorder="1"/>
    <xf numFmtId="0" fontId="20" fillId="0" borderId="0" xfId="2907" applyFont="1" applyAlignment="1"/>
    <xf numFmtId="0" fontId="20" fillId="0" borderId="23" xfId="2907" applyFont="1" applyBorder="1" applyAlignment="1"/>
    <xf numFmtId="0" fontId="24" fillId="0" borderId="0" xfId="2908" applyFont="1" applyFill="1" applyBorder="1" applyAlignment="1" applyProtection="1">
      <alignment horizontal="left" vertical="center"/>
    </xf>
    <xf numFmtId="0" fontId="23" fillId="0" borderId="21" xfId="2908" applyFont="1" applyFill="1" applyBorder="1" applyAlignment="1" applyProtection="1">
      <alignment vertical="center" wrapText="1"/>
    </xf>
    <xf numFmtId="0" fontId="20" fillId="0" borderId="0" xfId="2908" applyFont="1" applyBorder="1" applyAlignment="1"/>
    <xf numFmtId="0" fontId="27" fillId="0" borderId="0" xfId="0" applyFont="1"/>
    <xf numFmtId="0" fontId="22" fillId="0" borderId="12" xfId="2907" applyFont="1" applyBorder="1" applyAlignment="1">
      <alignment wrapText="1"/>
    </xf>
    <xf numFmtId="0" fontId="22" fillId="0" borderId="12" xfId="2907" applyFont="1" applyBorder="1" applyAlignment="1">
      <alignment vertical="center" wrapText="1"/>
    </xf>
    <xf numFmtId="0" fontId="27" fillId="0" borderId="12" xfId="0" applyFont="1" applyBorder="1"/>
    <xf numFmtId="10" fontId="26" fillId="0" borderId="15" xfId="3110" applyNumberFormat="1" applyFont="1" applyBorder="1"/>
    <xf numFmtId="10" fontId="26" fillId="0" borderId="13" xfId="3110" applyNumberFormat="1" applyFont="1" applyBorder="1"/>
    <xf numFmtId="3" fontId="20" fillId="0" borderId="25" xfId="2022" applyNumberFormat="1" applyFont="1" applyFill="1" applyBorder="1" applyAlignment="1">
      <alignment horizontal="right" wrapText="1"/>
    </xf>
    <xf numFmtId="0" fontId="20" fillId="0" borderId="26" xfId="2022" applyFont="1" applyBorder="1" applyAlignment="1">
      <alignment horizontal="right" indent="5"/>
    </xf>
    <xf numFmtId="0" fontId="20" fillId="0" borderId="26" xfId="2022" applyFont="1" applyBorder="1" applyAlignment="1" applyProtection="1">
      <alignment horizontal="left" indent="5"/>
    </xf>
    <xf numFmtId="0" fontId="26" fillId="0" borderId="0" xfId="0" applyFont="1" applyAlignment="1">
      <alignment horizontal="center" vertical="center"/>
    </xf>
    <xf numFmtId="0" fontId="24" fillId="24" borderId="18" xfId="2022" applyFont="1" applyFill="1" applyBorder="1" applyAlignment="1" applyProtection="1">
      <alignment horizontal="left" vertical="center"/>
    </xf>
    <xf numFmtId="0" fontId="23" fillId="24" borderId="12" xfId="2022" applyFont="1" applyFill="1" applyBorder="1" applyAlignment="1" applyProtection="1">
      <alignment horizontal="left" vertical="center"/>
    </xf>
    <xf numFmtId="167" fontId="23" fillId="24" borderId="12" xfId="3289" applyNumberFormat="1" applyFont="1" applyFill="1" applyBorder="1" applyProtection="1"/>
    <xf numFmtId="167" fontId="23" fillId="24" borderId="24" xfId="3289" applyNumberFormat="1" applyFont="1" applyFill="1" applyBorder="1" applyProtection="1"/>
    <xf numFmtId="167" fontId="23" fillId="24" borderId="21" xfId="3289" applyNumberFormat="1" applyFont="1" applyFill="1" applyBorder="1" applyProtection="1"/>
    <xf numFmtId="165" fontId="20" fillId="0" borderId="27" xfId="3273" applyNumberFormat="1" applyFont="1" applyBorder="1" applyAlignment="1" applyProtection="1">
      <alignment horizontal="center"/>
      <protection locked="0"/>
    </xf>
    <xf numFmtId="165" fontId="20" fillId="0" borderId="27" xfId="3273" applyNumberFormat="1" applyFont="1" applyFill="1" applyBorder="1" applyAlignment="1" applyProtection="1">
      <alignment horizontal="center"/>
      <protection locked="0"/>
    </xf>
    <xf numFmtId="0" fontId="20" fillId="0" borderId="28" xfId="1126" applyFont="1" applyBorder="1" applyAlignment="1">
      <alignment horizontal="right" vertical="top" indent="5"/>
    </xf>
    <xf numFmtId="165" fontId="20" fillId="0" borderId="19" xfId="3273" applyNumberFormat="1" applyFont="1" applyBorder="1" applyAlignment="1" applyProtection="1">
      <alignment horizontal="center" vertical="top" wrapText="1"/>
      <protection locked="0"/>
    </xf>
    <xf numFmtId="165" fontId="20" fillId="0" borderId="16" xfId="3273" applyNumberFormat="1" applyFont="1" applyBorder="1" applyAlignment="1" applyProtection="1">
      <alignment horizontal="center" vertical="top" wrapText="1"/>
      <protection locked="0"/>
    </xf>
    <xf numFmtId="0" fontId="20" fillId="0" borderId="12" xfId="1126" applyFont="1" applyBorder="1" applyAlignment="1">
      <alignment horizontal="center"/>
    </xf>
    <xf numFmtId="0" fontId="20" fillId="0" borderId="26" xfId="1126" applyFont="1" applyBorder="1" applyAlignment="1"/>
    <xf numFmtId="167" fontId="23" fillId="24" borderId="21" xfId="3273" applyNumberFormat="1" applyFont="1" applyFill="1" applyBorder="1" applyProtection="1"/>
    <xf numFmtId="165" fontId="20" fillId="0" borderId="13" xfId="3273" applyNumberFormat="1" applyFont="1" applyFill="1" applyBorder="1" applyAlignment="1" applyProtection="1">
      <alignment horizontal="center" vertical="top" wrapText="1"/>
      <protection locked="0"/>
    </xf>
    <xf numFmtId="165" fontId="20" fillId="0" borderId="13" xfId="3273" applyNumberFormat="1" applyFont="1" applyFill="1" applyBorder="1" applyAlignment="1" applyProtection="1">
      <alignment horizontal="center"/>
      <protection locked="0"/>
    </xf>
    <xf numFmtId="0" fontId="20" fillId="0" borderId="26" xfId="1126" applyFont="1" applyBorder="1" applyAlignment="1">
      <alignment horizontal="right" vertical="top" indent="5"/>
    </xf>
    <xf numFmtId="165" fontId="20" fillId="0" borderId="16" xfId="3273" applyNumberFormat="1" applyFont="1" applyFill="1" applyBorder="1" applyAlignment="1" applyProtection="1">
      <alignment horizontal="center" vertical="top" wrapText="1"/>
      <protection locked="0"/>
    </xf>
    <xf numFmtId="0" fontId="20" fillId="0" borderId="25" xfId="1126" applyFont="1" applyBorder="1" applyAlignment="1">
      <alignment horizontal="right" wrapText="1"/>
    </xf>
    <xf numFmtId="167" fontId="23" fillId="24" borderId="12" xfId="3273" applyNumberFormat="1" applyFont="1" applyFill="1" applyBorder="1" applyProtection="1"/>
    <xf numFmtId="0" fontId="27" fillId="27" borderId="0" xfId="0" applyFont="1" applyFill="1"/>
    <xf numFmtId="0" fontId="23" fillId="24" borderId="12" xfId="1126" applyFont="1" applyFill="1" applyBorder="1" applyAlignment="1" applyProtection="1">
      <alignment horizontal="left"/>
    </xf>
    <xf numFmtId="165" fontId="20" fillId="0" borderId="29" xfId="3273" applyNumberFormat="1" applyFont="1" applyFill="1" applyBorder="1" applyAlignment="1" applyProtection="1">
      <alignment horizontal="center" vertical="top" wrapText="1"/>
      <protection locked="0"/>
    </xf>
    <xf numFmtId="0" fontId="20" fillId="0" borderId="25" xfId="1126" applyFont="1" applyFill="1" applyBorder="1" applyAlignment="1">
      <alignment horizontal="right" wrapText="1"/>
    </xf>
    <xf numFmtId="0" fontId="23" fillId="24" borderId="18" xfId="1126" applyFont="1" applyFill="1" applyBorder="1" applyAlignment="1" applyProtection="1">
      <alignment horizontal="left" vertical="center"/>
    </xf>
    <xf numFmtId="165" fontId="20" fillId="0" borderId="19" xfId="3273" applyNumberFormat="1" applyFont="1" applyFill="1" applyBorder="1" applyAlignment="1" applyProtection="1">
      <alignment horizontal="center" vertical="top" wrapText="1"/>
      <protection locked="0"/>
    </xf>
    <xf numFmtId="3" fontId="20" fillId="0" borderId="25" xfId="1126" applyNumberFormat="1" applyFont="1" applyFill="1" applyBorder="1" applyAlignment="1">
      <alignment horizontal="right" wrapText="1"/>
    </xf>
    <xf numFmtId="0" fontId="20" fillId="0" borderId="12" xfId="1126" applyFont="1" applyBorder="1" applyAlignment="1"/>
    <xf numFmtId="165" fontId="20" fillId="0" borderId="19" xfId="3273" applyNumberFormat="1" applyFont="1" applyFill="1" applyBorder="1" applyAlignment="1" applyProtection="1">
      <alignment horizontal="center"/>
      <protection locked="0"/>
    </xf>
    <xf numFmtId="0" fontId="20" fillId="0" borderId="30" xfId="1126" applyFont="1" applyBorder="1" applyAlignment="1">
      <alignment horizontal="right" vertical="top" indent="5"/>
    </xf>
    <xf numFmtId="0" fontId="20" fillId="0" borderId="31" xfId="1126" applyFont="1" applyBorder="1" applyAlignment="1">
      <alignment horizontal="right" vertical="top" indent="5"/>
    </xf>
    <xf numFmtId="0" fontId="22" fillId="0" borderId="18" xfId="1126" applyFont="1" applyBorder="1" applyAlignment="1">
      <alignment vertical="top" wrapText="1"/>
    </xf>
    <xf numFmtId="165" fontId="20" fillId="0" borderId="13" xfId="3273" applyNumberFormat="1" applyFont="1" applyBorder="1" applyAlignment="1" applyProtection="1">
      <alignment horizontal="center" vertical="top" wrapText="1"/>
      <protection locked="0"/>
    </xf>
    <xf numFmtId="0" fontId="22" fillId="0" borderId="12" xfId="1126" applyFont="1" applyBorder="1" applyAlignment="1">
      <alignment vertical="top" wrapText="1"/>
    </xf>
    <xf numFmtId="165" fontId="20" fillId="0" borderId="10" xfId="3273" applyNumberFormat="1" applyFont="1" applyBorder="1" applyAlignment="1" applyProtection="1">
      <alignment horizontal="center" vertical="top" wrapText="1"/>
      <protection locked="0"/>
    </xf>
    <xf numFmtId="0" fontId="22" fillId="0" borderId="12" xfId="1126" applyFont="1" applyBorder="1" applyAlignment="1">
      <alignment horizontal="left" vertical="center" wrapText="1"/>
    </xf>
    <xf numFmtId="167" fontId="23" fillId="24" borderId="24" xfId="3273" applyNumberFormat="1" applyFont="1" applyFill="1" applyBorder="1" applyProtection="1"/>
    <xf numFmtId="165" fontId="20" fillId="0" borderId="10" xfId="3273" applyNumberFormat="1" applyFont="1" applyFill="1" applyBorder="1" applyAlignment="1" applyProtection="1">
      <alignment horizontal="center" vertical="top" wrapText="1"/>
      <protection locked="0"/>
    </xf>
    <xf numFmtId="0" fontId="22" fillId="0" borderId="26" xfId="1126" applyFont="1" applyBorder="1" applyAlignment="1">
      <alignment horizontal="left" vertical="center" wrapText="1"/>
    </xf>
    <xf numFmtId="165" fontId="20" fillId="0" borderId="0" xfId="3273" applyNumberFormat="1" applyFont="1" applyFill="1" applyBorder="1" applyAlignment="1" applyProtection="1">
      <alignment horizontal="center" vertical="top" wrapText="1"/>
      <protection locked="0"/>
    </xf>
    <xf numFmtId="0" fontId="20" fillId="0" borderId="18" xfId="1126" applyFont="1" applyBorder="1" applyAlignment="1"/>
    <xf numFmtId="0" fontId="20" fillId="0" borderId="10" xfId="3032" applyFont="1" applyFill="1" applyBorder="1" applyAlignment="1">
      <alignment horizontal="right" wrapText="1"/>
    </xf>
    <xf numFmtId="165" fontId="20" fillId="0" borderId="10" xfId="3294" applyNumberFormat="1" applyFont="1" applyFill="1" applyBorder="1" applyAlignment="1" applyProtection="1">
      <alignment horizontal="center"/>
      <protection locked="0"/>
    </xf>
    <xf numFmtId="10" fontId="26" fillId="0" borderId="0" xfId="3110" applyNumberFormat="1" applyFont="1" applyBorder="1"/>
    <xf numFmtId="165" fontId="22" fillId="0" borderId="22" xfId="3294" applyNumberFormat="1" applyFont="1" applyFill="1" applyBorder="1" applyAlignment="1" applyProtection="1">
      <alignment horizontal="center"/>
      <protection locked="0"/>
    </xf>
    <xf numFmtId="3" fontId="20" fillId="0" borderId="13" xfId="2907" applyNumberFormat="1" applyFont="1" applyFill="1" applyBorder="1" applyAlignment="1"/>
    <xf numFmtId="3" fontId="20" fillId="0" borderId="15" xfId="2907" applyNumberFormat="1" applyFont="1" applyFill="1" applyBorder="1" applyAlignment="1"/>
    <xf numFmtId="0" fontId="24" fillId="0" borderId="0" xfId="2907" applyFont="1" applyFill="1" applyBorder="1" applyAlignment="1" applyProtection="1">
      <alignment horizontal="left" vertical="center"/>
    </xf>
    <xf numFmtId="0" fontId="20" fillId="0" borderId="17" xfId="2907" applyFont="1" applyBorder="1" applyAlignment="1"/>
    <xf numFmtId="0" fontId="20" fillId="0" borderId="14" xfId="2907" applyFont="1" applyBorder="1" applyAlignment="1"/>
    <xf numFmtId="0" fontId="22" fillId="0" borderId="14" xfId="2907" applyFont="1" applyBorder="1" applyAlignment="1">
      <alignment vertical="center" wrapText="1"/>
    </xf>
    <xf numFmtId="0" fontId="22" fillId="0" borderId="20" xfId="2907" applyFont="1" applyBorder="1" applyAlignment="1">
      <alignment vertical="center" wrapText="1"/>
    </xf>
    <xf numFmtId="0" fontId="20" fillId="0" borderId="32" xfId="2022" applyFont="1" applyBorder="1" applyAlignment="1" applyProtection="1">
      <alignment horizontal="left" indent="5"/>
    </xf>
    <xf numFmtId="0" fontId="20" fillId="0" borderId="26" xfId="2022" applyFont="1" applyBorder="1" applyAlignment="1">
      <alignment horizontal="left" indent="5"/>
    </xf>
    <xf numFmtId="0" fontId="20" fillId="0" borderId="28" xfId="1126" applyFont="1" applyBorder="1" applyAlignment="1">
      <alignment horizontal="left" vertical="top" indent="5"/>
    </xf>
    <xf numFmtId="0" fontId="20" fillId="0" borderId="30" xfId="1126" applyFont="1" applyBorder="1" applyAlignment="1">
      <alignment horizontal="left" vertical="top" indent="5"/>
    </xf>
    <xf numFmtId="0" fontId="20" fillId="0" borderId="26" xfId="1126" applyFont="1" applyBorder="1" applyAlignment="1">
      <alignment horizontal="left" vertical="top" indent="5"/>
    </xf>
    <xf numFmtId="0" fontId="20" fillId="0" borderId="31" xfId="1126" applyFont="1" applyBorder="1" applyAlignment="1">
      <alignment horizontal="left" vertical="top" indent="5"/>
    </xf>
    <xf numFmtId="166" fontId="20" fillId="0" borderId="25" xfId="3246" applyNumberFormat="1" applyFont="1" applyFill="1" applyBorder="1" applyAlignment="1">
      <alignment horizontal="right" wrapText="1"/>
    </xf>
    <xf numFmtId="165" fontId="22" fillId="0" borderId="22" xfId="3295" applyNumberFormat="1" applyFont="1" applyFill="1" applyBorder="1" applyAlignment="1" applyProtection="1">
      <alignment horizontal="center"/>
      <protection locked="0"/>
    </xf>
    <xf numFmtId="3" fontId="22" fillId="0" borderId="33" xfId="2022" applyNumberFormat="1" applyFont="1" applyFill="1" applyBorder="1" applyAlignment="1">
      <alignment horizontal="right" wrapText="1"/>
    </xf>
    <xf numFmtId="166" fontId="20" fillId="0" borderId="34" xfId="3246" applyNumberFormat="1" applyFont="1" applyFill="1" applyBorder="1" applyAlignment="1">
      <alignment horizontal="right" wrapText="1"/>
    </xf>
    <xf numFmtId="166" fontId="20" fillId="0" borderId="13" xfId="3246" applyNumberFormat="1" applyFont="1" applyFill="1" applyBorder="1" applyAlignment="1" applyProtection="1">
      <alignment horizontal="right"/>
      <protection locked="0"/>
    </xf>
    <xf numFmtId="166" fontId="20" fillId="0" borderId="19" xfId="3246" applyNumberFormat="1" applyFont="1" applyFill="1" applyBorder="1" applyAlignment="1" applyProtection="1">
      <alignment horizontal="right"/>
      <protection locked="0"/>
    </xf>
    <xf numFmtId="165" fontId="22" fillId="0" borderId="35" xfId="3273" applyNumberFormat="1" applyFont="1" applyFill="1" applyBorder="1" applyAlignment="1" applyProtection="1">
      <alignment horizontal="right"/>
      <protection locked="0"/>
    </xf>
    <xf numFmtId="165" fontId="22" fillId="0" borderId="36" xfId="3273" applyNumberFormat="1" applyFont="1" applyFill="1" applyBorder="1" applyAlignment="1" applyProtection="1">
      <alignment horizontal="right"/>
      <protection locked="0"/>
    </xf>
    <xf numFmtId="166" fontId="22" fillId="0" borderId="33" xfId="3246" applyNumberFormat="1" applyFont="1" applyFill="1" applyBorder="1" applyAlignment="1">
      <alignment horizontal="right"/>
    </xf>
    <xf numFmtId="166" fontId="26" fillId="0" borderId="0" xfId="3246" applyNumberFormat="1" applyFont="1" applyAlignment="1">
      <alignment horizontal="right"/>
    </xf>
    <xf numFmtId="43" fontId="26" fillId="0" borderId="0" xfId="3246" applyFont="1" applyAlignment="1">
      <alignment horizontal="right"/>
    </xf>
    <xf numFmtId="10" fontId="26" fillId="0" borderId="22" xfId="3110" applyNumberFormat="1" applyFont="1" applyBorder="1"/>
    <xf numFmtId="10" fontId="26" fillId="0" borderId="19" xfId="3110" applyNumberFormat="1" applyFont="1" applyBorder="1"/>
    <xf numFmtId="0" fontId="26" fillId="0" borderId="10" xfId="0" applyFont="1" applyBorder="1"/>
    <xf numFmtId="166" fontId="26" fillId="0" borderId="10" xfId="3246" applyNumberFormat="1" applyFont="1" applyBorder="1"/>
    <xf numFmtId="168" fontId="26" fillId="0" borderId="10" xfId="0" applyNumberFormat="1" applyFont="1" applyBorder="1"/>
    <xf numFmtId="0" fontId="26" fillId="0" borderId="10" xfId="0" applyFont="1" applyBorder="1" applyAlignment="1">
      <alignment horizontal="center"/>
    </xf>
    <xf numFmtId="0" fontId="26" fillId="0" borderId="13" xfId="0" applyFont="1" applyBorder="1"/>
    <xf numFmtId="0" fontId="26" fillId="0" borderId="14" xfId="0" applyFont="1" applyBorder="1"/>
    <xf numFmtId="166" fontId="26" fillId="0" borderId="14" xfId="3246" applyNumberFormat="1" applyFont="1" applyBorder="1"/>
    <xf numFmtId="168" fontId="26" fillId="0" borderId="14" xfId="0" applyNumberFormat="1" applyFont="1" applyBorder="1"/>
    <xf numFmtId="0" fontId="26" fillId="0" borderId="14" xfId="0" applyFont="1" applyBorder="1" applyAlignment="1">
      <alignment horizontal="center"/>
    </xf>
    <xf numFmtId="0" fontId="26" fillId="0" borderId="22" xfId="0" applyFont="1" applyBorder="1"/>
    <xf numFmtId="0" fontId="22" fillId="0" borderId="12" xfId="1126" applyFont="1" applyBorder="1" applyAlignment="1">
      <alignment horizontal="left" vertical="top" wrapText="1"/>
    </xf>
    <xf numFmtId="0" fontId="20" fillId="0" borderId="0" xfId="1126" applyFont="1" applyBorder="1" applyAlignment="1">
      <alignment horizontal="left" vertical="top" indent="5"/>
    </xf>
    <xf numFmtId="0" fontId="22" fillId="0" borderId="20" xfId="1126" applyFont="1" applyBorder="1" applyAlignment="1">
      <alignment horizontal="left" vertical="center" wrapText="1"/>
    </xf>
    <xf numFmtId="0" fontId="20" fillId="0" borderId="29" xfId="1126" applyFont="1" applyBorder="1" applyAlignment="1">
      <alignment horizontal="left" vertical="top" indent="5"/>
    </xf>
    <xf numFmtId="166" fontId="26" fillId="0" borderId="23" xfId="0" applyNumberFormat="1" applyFont="1" applyBorder="1"/>
    <xf numFmtId="166" fontId="26" fillId="0" borderId="10" xfId="0" applyNumberFormat="1" applyFont="1" applyBorder="1"/>
    <xf numFmtId="166" fontId="26" fillId="0" borderId="16" xfId="0" applyNumberFormat="1" applyFont="1" applyBorder="1"/>
    <xf numFmtId="166" fontId="26" fillId="0" borderId="23" xfId="3246" applyNumberFormat="1" applyFont="1" applyBorder="1"/>
    <xf numFmtId="166" fontId="26" fillId="0" borderId="16" xfId="3246" applyNumberFormat="1" applyFont="1" applyBorder="1"/>
    <xf numFmtId="166" fontId="26" fillId="0" borderId="15" xfId="3246" applyNumberFormat="1" applyFont="1" applyBorder="1"/>
    <xf numFmtId="166" fontId="26" fillId="0" borderId="23" xfId="3246" applyNumberFormat="1" applyFont="1" applyBorder="1" applyAlignment="1">
      <alignment horizontal="right"/>
    </xf>
    <xf numFmtId="166" fontId="26" fillId="0" borderId="10" xfId="3246" applyNumberFormat="1" applyFont="1" applyBorder="1" applyAlignment="1">
      <alignment horizontal="right"/>
    </xf>
    <xf numFmtId="166" fontId="26" fillId="0" borderId="13" xfId="3246" applyNumberFormat="1" applyFont="1" applyBorder="1" applyAlignment="1">
      <alignment horizontal="right"/>
    </xf>
    <xf numFmtId="166" fontId="26" fillId="0" borderId="15" xfId="3246" applyNumberFormat="1" applyFont="1" applyBorder="1" applyAlignment="1">
      <alignment horizontal="right"/>
    </xf>
    <xf numFmtId="166" fontId="26" fillId="0" borderId="16" xfId="3246" applyNumberFormat="1" applyFont="1" applyBorder="1" applyAlignment="1">
      <alignment horizontal="right"/>
    </xf>
    <xf numFmtId="166" fontId="26" fillId="0" borderId="19" xfId="3246" applyNumberFormat="1" applyFont="1" applyBorder="1" applyAlignment="1">
      <alignment horizontal="right"/>
    </xf>
    <xf numFmtId="166" fontId="26" fillId="0" borderId="19" xfId="3246" applyNumberFormat="1" applyFont="1" applyBorder="1"/>
    <xf numFmtId="166" fontId="20" fillId="0" borderId="25" xfId="3246" applyNumberFormat="1" applyFont="1" applyBorder="1" applyAlignment="1">
      <alignment horizontal="right"/>
    </xf>
    <xf numFmtId="166" fontId="20" fillId="0" borderId="10" xfId="3246" applyNumberFormat="1" applyFont="1" applyBorder="1" applyAlignment="1" applyProtection="1">
      <alignment horizontal="right"/>
      <protection locked="0"/>
    </xf>
    <xf numFmtId="166" fontId="20" fillId="0" borderId="13" xfId="3246" applyNumberFormat="1" applyFont="1" applyBorder="1" applyAlignment="1" applyProtection="1">
      <alignment horizontal="right"/>
      <protection locked="0"/>
    </xf>
    <xf numFmtId="166" fontId="20" fillId="0" borderId="16" xfId="3246" applyNumberFormat="1" applyFont="1" applyBorder="1" applyAlignment="1" applyProtection="1">
      <alignment horizontal="right"/>
      <protection locked="0"/>
    </xf>
    <xf numFmtId="166" fontId="20" fillId="0" borderId="19" xfId="3246" applyNumberFormat="1" applyFont="1" applyBorder="1" applyAlignment="1" applyProtection="1">
      <alignment horizontal="right"/>
      <protection locked="0"/>
    </xf>
    <xf numFmtId="3" fontId="20" fillId="0" borderId="25" xfId="1126" applyNumberFormat="1" applyFont="1" applyFill="1" applyBorder="1" applyAlignment="1">
      <alignment horizontal="right"/>
    </xf>
    <xf numFmtId="166" fontId="20" fillId="0" borderId="13" xfId="3246" applyNumberFormat="1" applyFont="1" applyFill="1" applyBorder="1" applyAlignment="1" applyProtection="1">
      <alignment horizontal="right" vertical="top"/>
      <protection locked="0"/>
    </xf>
    <xf numFmtId="166" fontId="20" fillId="0" borderId="0" xfId="3246" applyNumberFormat="1" applyFont="1" applyFill="1" applyBorder="1" applyAlignment="1" applyProtection="1">
      <alignment horizontal="right" vertical="top"/>
      <protection locked="0"/>
    </xf>
    <xf numFmtId="166" fontId="20" fillId="0" borderId="10" xfId="3246" applyNumberFormat="1" applyFont="1" applyFill="1" applyBorder="1" applyAlignment="1" applyProtection="1">
      <alignment horizontal="right" vertical="top"/>
      <protection locked="0"/>
    </xf>
    <xf numFmtId="166" fontId="20" fillId="0" borderId="19" xfId="3246" applyNumberFormat="1" applyFont="1" applyFill="1" applyBorder="1" applyAlignment="1" applyProtection="1">
      <alignment horizontal="right" vertical="top"/>
      <protection locked="0"/>
    </xf>
    <xf numFmtId="166" fontId="20" fillId="0" borderId="29" xfId="3246" applyNumberFormat="1" applyFont="1" applyFill="1" applyBorder="1" applyAlignment="1" applyProtection="1">
      <alignment horizontal="right" vertical="top"/>
      <protection locked="0"/>
    </xf>
    <xf numFmtId="166" fontId="20" fillId="0" borderId="16" xfId="3246" applyNumberFormat="1" applyFont="1" applyFill="1" applyBorder="1" applyAlignment="1" applyProtection="1">
      <alignment horizontal="right" vertical="top"/>
      <protection locked="0"/>
    </xf>
    <xf numFmtId="166" fontId="27" fillId="0" borderId="14" xfId="3246" applyNumberFormat="1" applyFont="1" applyBorder="1" applyAlignment="1">
      <alignment horizontal="right"/>
    </xf>
    <xf numFmtId="166" fontId="27" fillId="0" borderId="35" xfId="0" applyNumberFormat="1" applyFont="1" applyBorder="1"/>
    <xf numFmtId="166" fontId="26" fillId="0" borderId="0" xfId="3246" applyNumberFormat="1" applyFont="1" applyBorder="1" applyAlignment="1">
      <alignment horizontal="right"/>
    </xf>
    <xf numFmtId="166" fontId="26" fillId="0" borderId="37" xfId="3246" applyNumberFormat="1" applyFont="1" applyBorder="1" applyAlignment="1">
      <alignment horizontal="right"/>
    </xf>
    <xf numFmtId="166" fontId="27" fillId="0" borderId="36" xfId="0" applyNumberFormat="1" applyFont="1" applyBorder="1"/>
    <xf numFmtId="10" fontId="27" fillId="0" borderId="0" xfId="3110" applyNumberFormat="1" applyFont="1" applyFill="1" applyBorder="1"/>
    <xf numFmtId="166" fontId="27" fillId="0" borderId="0" xfId="3246" applyNumberFormat="1" applyFont="1" applyFill="1" applyBorder="1"/>
    <xf numFmtId="3" fontId="27" fillId="0" borderId="0" xfId="0" applyNumberFormat="1" applyFont="1" applyFill="1" applyBorder="1"/>
    <xf numFmtId="165" fontId="27" fillId="0" borderId="0" xfId="0" applyNumberFormat="1" applyFont="1" applyFill="1" applyBorder="1"/>
    <xf numFmtId="0" fontId="20" fillId="0" borderId="0" xfId="2908" applyFont="1" applyFill="1" applyBorder="1" applyAlignment="1"/>
    <xf numFmtId="165" fontId="22" fillId="0" borderId="0" xfId="3295" applyNumberFormat="1" applyFont="1" applyFill="1" applyBorder="1" applyAlignment="1" applyProtection="1">
      <alignment horizontal="center"/>
      <protection locked="0"/>
    </xf>
    <xf numFmtId="0" fontId="20" fillId="0" borderId="0" xfId="2022" applyFont="1" applyBorder="1" applyAlignment="1">
      <alignment horizontal="left" indent="5"/>
    </xf>
    <xf numFmtId="3" fontId="22" fillId="0" borderId="0" xfId="2022" applyNumberFormat="1" applyFont="1" applyFill="1" applyBorder="1" applyAlignment="1">
      <alignment horizontal="right" wrapText="1"/>
    </xf>
    <xf numFmtId="166" fontId="22" fillId="0" borderId="0" xfId="3246" applyNumberFormat="1" applyFont="1" applyFill="1" applyBorder="1" applyAlignment="1">
      <alignment horizontal="right"/>
    </xf>
    <xf numFmtId="165" fontId="22" fillId="0" borderId="0" xfId="3273" applyNumberFormat="1" applyFont="1" applyFill="1" applyBorder="1" applyAlignment="1" applyProtection="1">
      <alignment horizontal="right"/>
      <protection locked="0"/>
    </xf>
    <xf numFmtId="166" fontId="27" fillId="0" borderId="0" xfId="3246" applyNumberFormat="1" applyFont="1" applyBorder="1" applyAlignment="1">
      <alignment horizontal="right"/>
    </xf>
    <xf numFmtId="166" fontId="27" fillId="0" borderId="0" xfId="0" applyNumberFormat="1" applyFont="1" applyBorder="1"/>
    <xf numFmtId="0" fontId="20" fillId="0" borderId="20" xfId="1126" applyFont="1" applyBorder="1" applyAlignment="1">
      <alignment horizontal="left" vertical="top" indent="5"/>
    </xf>
    <xf numFmtId="0" fontId="27" fillId="25" borderId="24" xfId="0" applyFont="1" applyFill="1" applyBorder="1"/>
    <xf numFmtId="0" fontId="27" fillId="25" borderId="21" xfId="0" applyFont="1" applyFill="1" applyBorder="1" applyAlignment="1"/>
    <xf numFmtId="0" fontId="27" fillId="25" borderId="21" xfId="0" applyFont="1" applyFill="1" applyBorder="1" applyAlignment="1">
      <alignment wrapText="1"/>
    </xf>
    <xf numFmtId="0" fontId="27" fillId="25" borderId="12" xfId="0" applyFont="1" applyFill="1" applyBorder="1"/>
    <xf numFmtId="0" fontId="27" fillId="25" borderId="21" xfId="0" applyFont="1" applyFill="1" applyBorder="1"/>
    <xf numFmtId="10" fontId="27" fillId="27" borderId="18" xfId="3110" applyNumberFormat="1" applyFont="1" applyFill="1" applyBorder="1" applyAlignment="1">
      <alignment horizontal="left"/>
    </xf>
    <xf numFmtId="166" fontId="26" fillId="0" borderId="13" xfId="3246" applyNumberFormat="1" applyFont="1" applyBorder="1"/>
    <xf numFmtId="166" fontId="26" fillId="0" borderId="13" xfId="0" applyNumberFormat="1" applyFont="1" applyBorder="1"/>
    <xf numFmtId="166" fontId="20" fillId="0" borderId="38" xfId="3246" applyNumberFormat="1" applyFont="1" applyFill="1" applyBorder="1" applyAlignment="1">
      <alignment horizontal="right" wrapText="1"/>
    </xf>
    <xf numFmtId="166" fontId="20" fillId="0" borderId="39" xfId="3246" applyNumberFormat="1" applyFont="1" applyFill="1" applyBorder="1" applyAlignment="1">
      <alignment horizontal="right" wrapText="1"/>
    </xf>
    <xf numFmtId="166" fontId="20" fillId="0" borderId="40" xfId="3246" applyNumberFormat="1" applyFont="1" applyFill="1" applyBorder="1" applyAlignment="1">
      <alignment horizontal="right" wrapText="1"/>
    </xf>
    <xf numFmtId="168" fontId="26" fillId="0" borderId="0" xfId="0" applyNumberFormat="1" applyFont="1" applyBorder="1"/>
    <xf numFmtId="168" fontId="26" fillId="0" borderId="13" xfId="0" applyNumberFormat="1" applyFont="1" applyBorder="1"/>
    <xf numFmtId="0" fontId="26" fillId="0" borderId="17" xfId="0" applyFont="1" applyBorder="1"/>
    <xf numFmtId="166" fontId="26" fillId="0" borderId="22" xfId="3246" applyNumberFormat="1" applyFont="1" applyBorder="1"/>
    <xf numFmtId="168" fontId="26" fillId="0" borderId="22" xfId="0" applyNumberFormat="1" applyFont="1" applyBorder="1"/>
    <xf numFmtId="166" fontId="26" fillId="0" borderId="23" xfId="3246" applyNumberFormat="1" applyFont="1" applyFill="1" applyBorder="1"/>
    <xf numFmtId="166" fontId="26" fillId="0" borderId="10" xfId="3246" applyNumberFormat="1" applyFont="1" applyFill="1" applyBorder="1"/>
    <xf numFmtId="166" fontId="26" fillId="0" borderId="16" xfId="3246" applyNumberFormat="1" applyFont="1" applyFill="1" applyBorder="1"/>
    <xf numFmtId="166" fontId="26" fillId="0" borderId="0" xfId="3246" applyNumberFormat="1" applyFont="1" applyFill="1" applyBorder="1"/>
    <xf numFmtId="166" fontId="26" fillId="0" borderId="37" xfId="3246" applyNumberFormat="1" applyFont="1" applyFill="1" applyBorder="1" applyAlignment="1">
      <alignment horizontal="right"/>
    </xf>
    <xf numFmtId="166" fontId="26" fillId="0" borderId="23" xfId="3246" applyNumberFormat="1" applyFont="1" applyFill="1" applyBorder="1" applyAlignment="1">
      <alignment horizontal="right"/>
    </xf>
    <xf numFmtId="166" fontId="26" fillId="0" borderId="0" xfId="3246" applyNumberFormat="1" applyFont="1" applyFill="1" applyBorder="1" applyAlignment="1">
      <alignment horizontal="right"/>
    </xf>
    <xf numFmtId="166" fontId="26" fillId="0" borderId="10" xfId="3246" applyNumberFormat="1" applyFont="1" applyFill="1" applyBorder="1" applyAlignment="1">
      <alignment horizontal="right"/>
    </xf>
    <xf numFmtId="166" fontId="26" fillId="0" borderId="16" xfId="3246" applyNumberFormat="1" applyFont="1" applyFill="1" applyBorder="1" applyAlignment="1">
      <alignment horizontal="right"/>
    </xf>
    <xf numFmtId="0" fontId="20" fillId="0" borderId="15" xfId="2022" applyFont="1" applyBorder="1" applyAlignment="1" applyProtection="1">
      <alignment horizontal="left" indent="5"/>
    </xf>
    <xf numFmtId="0" fontId="20" fillId="0" borderId="13" xfId="2022" applyFont="1" applyBorder="1" applyAlignment="1" applyProtection="1">
      <alignment horizontal="left" indent="5"/>
    </xf>
    <xf numFmtId="0" fontId="20" fillId="0" borderId="10" xfId="2022" applyFont="1" applyFill="1" applyBorder="1" applyAlignment="1" applyProtection="1">
      <alignment horizontal="left" indent="5"/>
    </xf>
    <xf numFmtId="0" fontId="20" fillId="0" borderId="16" xfId="2022" applyFont="1" applyBorder="1" applyAlignment="1" applyProtection="1">
      <alignment horizontal="left" indent="5"/>
    </xf>
    <xf numFmtId="0" fontId="20" fillId="0" borderId="15" xfId="1126" applyFont="1" applyBorder="1" applyAlignment="1">
      <alignment horizontal="left" vertical="top" indent="5"/>
    </xf>
    <xf numFmtId="0" fontId="20" fillId="0" borderId="13" xfId="1126" applyFont="1" applyBorder="1" applyAlignment="1">
      <alignment horizontal="left" vertical="top" indent="5"/>
    </xf>
    <xf numFmtId="0" fontId="20" fillId="0" borderId="19" xfId="1126" applyFont="1" applyBorder="1" applyAlignment="1">
      <alignment horizontal="left" vertical="top" indent="5"/>
    </xf>
    <xf numFmtId="0" fontId="20" fillId="0" borderId="41" xfId="1126" applyFont="1" applyBorder="1" applyAlignment="1">
      <alignment horizontal="left" vertical="top" indent="5"/>
    </xf>
    <xf numFmtId="0" fontId="20" fillId="0" borderId="42" xfId="2022" applyFont="1" applyBorder="1" applyAlignment="1">
      <alignment horizontal="left" indent="5"/>
    </xf>
    <xf numFmtId="0" fontId="20" fillId="0" borderId="15" xfId="1126" applyFont="1" applyBorder="1" applyAlignment="1"/>
    <xf numFmtId="0" fontId="22" fillId="0" borderId="22" xfId="1126" applyFont="1" applyBorder="1" applyAlignment="1">
      <alignment horizontal="left" vertical="center" wrapText="1"/>
    </xf>
    <xf numFmtId="0" fontId="23" fillId="24" borderId="12" xfId="1126" applyFont="1" applyFill="1" applyBorder="1" applyAlignment="1" applyProtection="1">
      <alignment horizontal="left" vertical="center"/>
    </xf>
    <xf numFmtId="0" fontId="20" fillId="0" borderId="13" xfId="1126" applyFont="1" applyBorder="1" applyAlignment="1"/>
    <xf numFmtId="0" fontId="20" fillId="0" borderId="22" xfId="1126" applyFont="1" applyBorder="1" applyAlignment="1">
      <alignment horizontal="left" vertical="top" indent="5"/>
    </xf>
    <xf numFmtId="167" fontId="23" fillId="24" borderId="14" xfId="3289" applyNumberFormat="1" applyFont="1" applyFill="1" applyBorder="1" applyProtection="1"/>
    <xf numFmtId="167" fontId="23" fillId="24" borderId="22" xfId="3289" applyNumberFormat="1" applyFont="1" applyFill="1" applyBorder="1" applyProtection="1"/>
    <xf numFmtId="0" fontId="27" fillId="27" borderId="21" xfId="0" applyFont="1" applyFill="1" applyBorder="1"/>
    <xf numFmtId="0" fontId="27" fillId="27" borderId="24" xfId="0" applyFont="1" applyFill="1" applyBorder="1"/>
    <xf numFmtId="0" fontId="27" fillId="27" borderId="18" xfId="0" applyFont="1" applyFill="1" applyBorder="1"/>
    <xf numFmtId="166" fontId="20" fillId="0" borderId="43" xfId="3246" applyNumberFormat="1" applyFont="1" applyFill="1" applyBorder="1" applyAlignment="1">
      <alignment horizontal="right" wrapText="1"/>
    </xf>
    <xf numFmtId="0" fontId="20" fillId="0" borderId="10" xfId="1126" applyFont="1" applyBorder="1" applyAlignment="1">
      <alignment horizontal="left" vertical="top" indent="5"/>
    </xf>
    <xf numFmtId="3" fontId="20" fillId="0" borderId="44" xfId="1126" applyNumberFormat="1" applyFont="1" applyFill="1" applyBorder="1" applyAlignment="1">
      <alignment horizontal="right"/>
    </xf>
    <xf numFmtId="166" fontId="20" fillId="0" borderId="44" xfId="3246" applyNumberFormat="1" applyFont="1" applyBorder="1" applyAlignment="1">
      <alignment horizontal="right"/>
    </xf>
    <xf numFmtId="166" fontId="20" fillId="0" borderId="10" xfId="3246" applyNumberFormat="1" applyFont="1" applyFill="1" applyBorder="1" applyAlignment="1" applyProtection="1">
      <alignment horizontal="right"/>
      <protection locked="0"/>
    </xf>
    <xf numFmtId="10" fontId="32" fillId="0" borderId="0" xfId="3110" applyNumberFormat="1" applyFont="1"/>
    <xf numFmtId="10" fontId="33" fillId="0" borderId="0" xfId="3110" applyNumberFormat="1" applyFont="1"/>
    <xf numFmtId="0" fontId="33" fillId="0" borderId="0" xfId="0" applyFont="1"/>
    <xf numFmtId="14" fontId="33" fillId="28" borderId="12" xfId="3246" applyNumberFormat="1" applyFont="1" applyFill="1" applyBorder="1"/>
    <xf numFmtId="14" fontId="33" fillId="28" borderId="12" xfId="3246" applyNumberFormat="1" applyFont="1" applyFill="1" applyBorder="1" applyAlignment="1">
      <alignment horizontal="right"/>
    </xf>
    <xf numFmtId="0" fontId="33" fillId="0" borderId="0" xfId="0" applyFont="1" applyFill="1"/>
    <xf numFmtId="0" fontId="33" fillId="0" borderId="0" xfId="0" applyFont="1" applyFill="1" applyBorder="1"/>
    <xf numFmtId="10" fontId="32" fillId="28" borderId="12" xfId="3110" applyNumberFormat="1" applyFont="1" applyFill="1" applyBorder="1"/>
    <xf numFmtId="0" fontId="22" fillId="28" borderId="12" xfId="2724" applyFont="1" applyFill="1" applyBorder="1" applyAlignment="1" applyProtection="1">
      <alignment vertical="center"/>
    </xf>
    <xf numFmtId="0" fontId="22" fillId="28" borderId="12" xfId="2842" applyFont="1" applyFill="1" applyBorder="1" applyAlignment="1" applyProtection="1">
      <alignment vertical="center"/>
    </xf>
    <xf numFmtId="10" fontId="33" fillId="0" borderId="12" xfId="3110" applyNumberFormat="1" applyFont="1" applyBorder="1"/>
    <xf numFmtId="166" fontId="33" fillId="0" borderId="12" xfId="3246" applyNumberFormat="1" applyFont="1" applyFill="1" applyBorder="1"/>
    <xf numFmtId="10" fontId="33" fillId="29" borderId="12" xfId="3110" applyNumberFormat="1" applyFont="1" applyFill="1" applyBorder="1"/>
    <xf numFmtId="0" fontId="33" fillId="29" borderId="12" xfId="0" applyFont="1" applyFill="1" applyBorder="1"/>
    <xf numFmtId="165" fontId="33" fillId="29" borderId="12" xfId="0" applyNumberFormat="1" applyFont="1" applyFill="1" applyBorder="1"/>
    <xf numFmtId="10" fontId="32" fillId="30" borderId="12" xfId="3110" applyNumberFormat="1" applyFont="1" applyFill="1" applyBorder="1"/>
    <xf numFmtId="166" fontId="32" fillId="30" borderId="12" xfId="3246" applyNumberFormat="1" applyFont="1" applyFill="1" applyBorder="1"/>
    <xf numFmtId="3" fontId="32" fillId="30" borderId="12" xfId="0" applyNumberFormat="1" applyFont="1" applyFill="1" applyBorder="1"/>
    <xf numFmtId="165" fontId="32" fillId="30" borderId="12" xfId="0" applyNumberFormat="1" applyFont="1" applyFill="1" applyBorder="1"/>
    <xf numFmtId="10" fontId="32" fillId="0" borderId="0" xfId="3110" applyNumberFormat="1" applyFont="1" applyFill="1" applyBorder="1"/>
    <xf numFmtId="166" fontId="32" fillId="0" borderId="0" xfId="3246" applyNumberFormat="1" applyFont="1" applyFill="1" applyBorder="1"/>
    <xf numFmtId="3" fontId="32" fillId="0" borderId="0" xfId="0" applyNumberFormat="1" applyFont="1" applyFill="1" applyBorder="1"/>
    <xf numFmtId="165" fontId="32" fillId="0" borderId="0" xfId="0" applyNumberFormat="1" applyFont="1" applyFill="1" applyBorder="1"/>
    <xf numFmtId="0" fontId="32" fillId="28" borderId="0" xfId="0" applyFont="1" applyFill="1"/>
    <xf numFmtId="0" fontId="33" fillId="28" borderId="0" xfId="0" applyFont="1" applyFill="1"/>
    <xf numFmtId="0" fontId="32" fillId="0" borderId="0" xfId="0" applyFont="1" applyFill="1" applyBorder="1"/>
    <xf numFmtId="0" fontId="32" fillId="0" borderId="12" xfId="0" applyFont="1" applyBorder="1"/>
    <xf numFmtId="10" fontId="33" fillId="0" borderId="13" xfId="3110" applyNumberFormat="1" applyFont="1" applyBorder="1"/>
    <xf numFmtId="10" fontId="33" fillId="0" borderId="19" xfId="3110" applyNumberFormat="1" applyFont="1" applyBorder="1"/>
    <xf numFmtId="10" fontId="33" fillId="0" borderId="22" xfId="3110" applyNumberFormat="1" applyFont="1" applyBorder="1"/>
    <xf numFmtId="166" fontId="33" fillId="0" borderId="0" xfId="3246" applyNumberFormat="1" applyFont="1" applyAlignment="1">
      <alignment horizontal="right"/>
    </xf>
    <xf numFmtId="43" fontId="33" fillId="0" borderId="0" xfId="3246" applyFont="1" applyAlignment="1">
      <alignment horizontal="right"/>
    </xf>
    <xf numFmtId="0" fontId="32" fillId="0" borderId="0" xfId="0" applyFont="1" applyFill="1"/>
    <xf numFmtId="10" fontId="32" fillId="0" borderId="0" xfId="3110" applyNumberFormat="1" applyFont="1" applyBorder="1"/>
    <xf numFmtId="0" fontId="33" fillId="0" borderId="0" xfId="0" applyFont="1" applyBorder="1"/>
    <xf numFmtId="10" fontId="33" fillId="0" borderId="0" xfId="3110" applyNumberFormat="1" applyFont="1" applyBorder="1"/>
    <xf numFmtId="10" fontId="32" fillId="31" borderId="18" xfId="3110" applyNumberFormat="1" applyFont="1" applyFill="1" applyBorder="1" applyAlignment="1">
      <alignment horizontal="left"/>
    </xf>
    <xf numFmtId="0" fontId="24" fillId="28" borderId="18" xfId="2022" applyFont="1" applyFill="1" applyBorder="1" applyAlignment="1" applyProtection="1">
      <alignment horizontal="left" vertical="center"/>
    </xf>
    <xf numFmtId="0" fontId="23" fillId="28" borderId="12" xfId="2022" applyFont="1" applyFill="1" applyBorder="1" applyAlignment="1" applyProtection="1">
      <alignment horizontal="left" vertical="center"/>
    </xf>
    <xf numFmtId="167" fontId="23" fillId="28" borderId="12" xfId="3289" applyNumberFormat="1" applyFont="1" applyFill="1" applyBorder="1" applyProtection="1"/>
    <xf numFmtId="167" fontId="23" fillId="28" borderId="24" xfId="3289" applyNumberFormat="1" applyFont="1" applyFill="1" applyBorder="1" applyProtection="1"/>
    <xf numFmtId="167" fontId="23" fillId="28" borderId="21" xfId="3289" applyNumberFormat="1" applyFont="1" applyFill="1" applyBorder="1" applyProtection="1"/>
    <xf numFmtId="167" fontId="23" fillId="28" borderId="14" xfId="3289" applyNumberFormat="1" applyFont="1" applyFill="1" applyBorder="1" applyProtection="1"/>
    <xf numFmtId="167" fontId="23" fillId="28" borderId="22" xfId="3289" applyNumberFormat="1" applyFont="1" applyFill="1" applyBorder="1" applyProtection="1"/>
    <xf numFmtId="0" fontId="33" fillId="0" borderId="0" xfId="0" applyFont="1" applyAlignment="1">
      <alignment horizontal="center" vertical="center"/>
    </xf>
    <xf numFmtId="0" fontId="32" fillId="31" borderId="21" xfId="0" applyFont="1" applyFill="1" applyBorder="1"/>
    <xf numFmtId="0" fontId="32" fillId="31" borderId="24" xfId="0" applyFont="1" applyFill="1" applyBorder="1"/>
    <xf numFmtId="0" fontId="32" fillId="31" borderId="18" xfId="0" applyFont="1" applyFill="1" applyBorder="1"/>
    <xf numFmtId="0" fontId="23" fillId="28" borderId="18" xfId="1126" applyFont="1" applyFill="1" applyBorder="1" applyAlignment="1" applyProtection="1">
      <alignment horizontal="left" vertical="center"/>
    </xf>
    <xf numFmtId="0" fontId="23" fillId="28" borderId="12" xfId="1126" applyFont="1" applyFill="1" applyBorder="1" applyAlignment="1" applyProtection="1">
      <alignment horizontal="left"/>
    </xf>
    <xf numFmtId="167" fontId="23" fillId="28" borderId="12" xfId="3273" applyNumberFormat="1" applyFont="1" applyFill="1" applyBorder="1" applyProtection="1"/>
    <xf numFmtId="167" fontId="23" fillId="28" borderId="24" xfId="3273" applyNumberFormat="1" applyFont="1" applyFill="1" applyBorder="1" applyProtection="1"/>
    <xf numFmtId="167" fontId="23" fillId="28" borderId="21" xfId="3273" applyNumberFormat="1" applyFont="1" applyFill="1" applyBorder="1" applyProtection="1"/>
    <xf numFmtId="0" fontId="32" fillId="0" borderId="0" xfId="0" applyFont="1"/>
    <xf numFmtId="0" fontId="33" fillId="0" borderId="10" xfId="0" applyFont="1" applyBorder="1"/>
    <xf numFmtId="166" fontId="33" fillId="0" borderId="15" xfId="3246" applyNumberFormat="1" applyFont="1" applyBorder="1" applyAlignment="1">
      <alignment horizontal="right"/>
    </xf>
    <xf numFmtId="166" fontId="33" fillId="0" borderId="37" xfId="3246" applyNumberFormat="1" applyFont="1" applyFill="1" applyBorder="1" applyAlignment="1">
      <alignment horizontal="right"/>
    </xf>
    <xf numFmtId="166" fontId="33" fillId="0" borderId="23" xfId="3246" applyNumberFormat="1" applyFont="1" applyFill="1" applyBorder="1" applyAlignment="1">
      <alignment horizontal="right"/>
    </xf>
    <xf numFmtId="166" fontId="33" fillId="0" borderId="10" xfId="3246" applyNumberFormat="1" applyFont="1" applyBorder="1" applyAlignment="1">
      <alignment horizontal="right"/>
    </xf>
    <xf numFmtId="166" fontId="33" fillId="0" borderId="13" xfId="3246" applyNumberFormat="1" applyFont="1" applyBorder="1" applyAlignment="1">
      <alignment horizontal="right"/>
    </xf>
    <xf numFmtId="166" fontId="33" fillId="0" borderId="23" xfId="3246" applyNumberFormat="1" applyFont="1" applyBorder="1" applyAlignment="1">
      <alignment horizontal="right"/>
    </xf>
    <xf numFmtId="166" fontId="33" fillId="0" borderId="0" xfId="3246" applyNumberFormat="1" applyFont="1" applyFill="1" applyBorder="1" applyAlignment="1">
      <alignment horizontal="right"/>
    </xf>
    <xf numFmtId="166" fontId="33" fillId="0" borderId="10" xfId="3246" applyNumberFormat="1" applyFont="1" applyFill="1" applyBorder="1" applyAlignment="1">
      <alignment horizontal="right"/>
    </xf>
    <xf numFmtId="166" fontId="33" fillId="0" borderId="19" xfId="3246" applyNumberFormat="1" applyFont="1" applyBorder="1" applyAlignment="1">
      <alignment horizontal="right"/>
    </xf>
    <xf numFmtId="166" fontId="33" fillId="0" borderId="16" xfId="3246" applyNumberFormat="1" applyFont="1" applyFill="1" applyBorder="1" applyAlignment="1">
      <alignment horizontal="right"/>
    </xf>
    <xf numFmtId="166" fontId="33" fillId="0" borderId="16" xfId="3246" applyNumberFormat="1" applyFont="1" applyBorder="1" applyAlignment="1">
      <alignment horizontal="right"/>
    </xf>
    <xf numFmtId="166" fontId="32" fillId="0" borderId="14" xfId="3246" applyNumberFormat="1" applyFont="1" applyBorder="1" applyAlignment="1">
      <alignment horizontal="right"/>
    </xf>
    <xf numFmtId="166" fontId="32" fillId="0" borderId="0" xfId="3246" applyNumberFormat="1" applyFont="1" applyBorder="1" applyAlignment="1">
      <alignment horizontal="right"/>
    </xf>
    <xf numFmtId="166" fontId="33" fillId="0" borderId="23" xfId="0" applyNumberFormat="1" applyFont="1" applyBorder="1"/>
    <xf numFmtId="166" fontId="33" fillId="0" borderId="23" xfId="3246" applyNumberFormat="1" applyFont="1" applyFill="1" applyBorder="1"/>
    <xf numFmtId="166" fontId="33" fillId="0" borderId="23" xfId="3246" applyNumberFormat="1" applyFont="1" applyBorder="1"/>
    <xf numFmtId="166" fontId="33" fillId="0" borderId="15" xfId="3246" applyNumberFormat="1" applyFont="1" applyBorder="1"/>
    <xf numFmtId="166" fontId="33" fillId="0" borderId="13" xfId="0" applyNumberFormat="1" applyFont="1" applyBorder="1"/>
    <xf numFmtId="166" fontId="33" fillId="0" borderId="0" xfId="3246" applyNumberFormat="1" applyFont="1" applyFill="1" applyBorder="1"/>
    <xf numFmtId="166" fontId="33" fillId="0" borderId="10" xfId="3246" applyNumberFormat="1" applyFont="1" applyFill="1" applyBorder="1"/>
    <xf numFmtId="166" fontId="33" fillId="0" borderId="10" xfId="3246" applyNumberFormat="1" applyFont="1" applyBorder="1"/>
    <xf numFmtId="166" fontId="33" fillId="0" borderId="13" xfId="3246" applyNumberFormat="1" applyFont="1" applyBorder="1"/>
    <xf numFmtId="166" fontId="33" fillId="0" borderId="16" xfId="0" applyNumberFormat="1" applyFont="1" applyBorder="1"/>
    <xf numFmtId="166" fontId="33" fillId="0" borderId="16" xfId="3246" applyNumberFormat="1" applyFont="1" applyFill="1" applyBorder="1"/>
    <xf numFmtId="166" fontId="33" fillId="0" borderId="16" xfId="3246" applyNumberFormat="1" applyFont="1" applyBorder="1"/>
    <xf numFmtId="166" fontId="33" fillId="0" borderId="19" xfId="3246" applyNumberFormat="1" applyFont="1" applyBorder="1"/>
    <xf numFmtId="166" fontId="32" fillId="0" borderId="35" xfId="0" applyNumberFormat="1" applyFont="1" applyBorder="1"/>
    <xf numFmtId="166" fontId="32" fillId="0" borderId="36" xfId="0" applyNumberFormat="1" applyFont="1" applyBorder="1"/>
    <xf numFmtId="166" fontId="32" fillId="0" borderId="0" xfId="0" applyNumberFormat="1" applyFont="1" applyBorder="1"/>
    <xf numFmtId="0" fontId="23" fillId="28" borderId="12" xfId="1126" applyFont="1" applyFill="1" applyBorder="1" applyAlignment="1" applyProtection="1">
      <alignment horizontal="left" vertical="center"/>
    </xf>
    <xf numFmtId="166" fontId="33" fillId="0" borderId="10" xfId="0" applyNumberFormat="1" applyFont="1" applyBorder="1"/>
    <xf numFmtId="0" fontId="32" fillId="30" borderId="12" xfId="0" applyFont="1" applyFill="1" applyBorder="1"/>
    <xf numFmtId="0" fontId="32" fillId="30" borderId="21" xfId="0" applyFont="1" applyFill="1" applyBorder="1" applyAlignment="1"/>
    <xf numFmtId="0" fontId="32" fillId="30" borderId="21" xfId="0" applyFont="1" applyFill="1" applyBorder="1" applyAlignment="1">
      <alignment wrapText="1"/>
    </xf>
    <xf numFmtId="0" fontId="32" fillId="30" borderId="21" xfId="0" applyFont="1" applyFill="1" applyBorder="1"/>
    <xf numFmtId="168" fontId="33" fillId="0" borderId="10" xfId="0" applyNumberFormat="1" applyFont="1" applyBorder="1"/>
    <xf numFmtId="0" fontId="33" fillId="0" borderId="10" xfId="0" applyFont="1" applyBorder="1" applyAlignment="1">
      <alignment horizontal="center"/>
    </xf>
    <xf numFmtId="0" fontId="33" fillId="0" borderId="13" xfId="0" applyFont="1" applyBorder="1"/>
    <xf numFmtId="168" fontId="33" fillId="0" borderId="0" xfId="0" applyNumberFormat="1" applyFont="1" applyBorder="1"/>
    <xf numFmtId="168" fontId="33" fillId="0" borderId="13" xfId="0" applyNumberFormat="1" applyFont="1" applyBorder="1"/>
    <xf numFmtId="0" fontId="33" fillId="0" borderId="17" xfId="0" applyFont="1" applyBorder="1"/>
    <xf numFmtId="166" fontId="33" fillId="0" borderId="22" xfId="3246" applyNumberFormat="1" applyFont="1" applyBorder="1"/>
    <xf numFmtId="168" fontId="33" fillId="0" borderId="22" xfId="0" applyNumberFormat="1" applyFont="1" applyBorder="1"/>
    <xf numFmtId="0" fontId="33" fillId="0" borderId="14" xfId="0" applyFont="1" applyBorder="1" applyAlignment="1">
      <alignment horizontal="center"/>
    </xf>
    <xf numFmtId="0" fontId="33" fillId="0" borderId="22" xfId="0" applyFont="1" applyBorder="1"/>
    <xf numFmtId="168" fontId="33" fillId="0" borderId="14" xfId="0" applyNumberFormat="1" applyFont="1" applyBorder="1"/>
    <xf numFmtId="10" fontId="32" fillId="31" borderId="18" xfId="3110" applyNumberFormat="1" applyFont="1" applyFill="1" applyBorder="1" applyAlignment="1">
      <alignment horizontal="left"/>
    </xf>
    <xf numFmtId="165" fontId="20" fillId="0" borderId="12" xfId="3291" applyNumberFormat="1" applyFont="1" applyFill="1" applyBorder="1" applyAlignment="1" applyProtection="1">
      <alignment horizontal="right"/>
      <protection locked="0"/>
    </xf>
    <xf numFmtId="3" fontId="20" fillId="0" borderId="12" xfId="2838" applyNumberFormat="1" applyFont="1" applyFill="1" applyBorder="1" applyAlignment="1" applyProtection="1">
      <alignment horizontal="right"/>
      <protection locked="0"/>
    </xf>
    <xf numFmtId="0" fontId="20" fillId="0" borderId="17" xfId="1126" applyFont="1" applyBorder="1" applyAlignment="1">
      <alignment horizontal="left" vertical="top" indent="5"/>
    </xf>
    <xf numFmtId="0" fontId="33" fillId="0" borderId="14" xfId="0" applyFont="1" applyBorder="1"/>
    <xf numFmtId="166" fontId="33" fillId="0" borderId="14" xfId="3246" applyNumberFormat="1" applyFont="1" applyBorder="1"/>
    <xf numFmtId="166" fontId="33" fillId="0" borderId="0" xfId="3246" applyNumberFormat="1" applyFont="1" applyBorder="1"/>
    <xf numFmtId="0" fontId="33" fillId="0" borderId="0" xfId="0" applyFont="1" applyBorder="1" applyAlignment="1">
      <alignment horizontal="center"/>
    </xf>
    <xf numFmtId="0" fontId="32" fillId="32" borderId="21" xfId="0" applyFont="1" applyFill="1" applyBorder="1" applyAlignment="1">
      <alignment wrapText="1"/>
    </xf>
    <xf numFmtId="0" fontId="32" fillId="32" borderId="12" xfId="0" applyFont="1" applyFill="1" applyBorder="1"/>
    <xf numFmtId="0" fontId="32" fillId="32" borderId="21" xfId="0" applyFont="1" applyFill="1" applyBorder="1"/>
    <xf numFmtId="0" fontId="22" fillId="28" borderId="12" xfId="1126" applyFont="1" applyFill="1" applyBorder="1" applyAlignment="1" applyProtection="1">
      <alignment horizontal="left"/>
    </xf>
    <xf numFmtId="10" fontId="32" fillId="0" borderId="0" xfId="3115" applyNumberFormat="1" applyFont="1"/>
    <xf numFmtId="10" fontId="33" fillId="0" borderId="0" xfId="3115" applyNumberFormat="1" applyFont="1"/>
    <xf numFmtId="14" fontId="33" fillId="28" borderId="12" xfId="3290" applyNumberFormat="1" applyFont="1" applyFill="1" applyBorder="1"/>
    <xf numFmtId="14" fontId="33" fillId="28" borderId="12" xfId="3290" applyNumberFormat="1" applyFont="1" applyFill="1" applyBorder="1" applyAlignment="1">
      <alignment horizontal="right"/>
    </xf>
    <xf numFmtId="10" fontId="32" fillId="28" borderId="12" xfId="3115" applyNumberFormat="1" applyFont="1" applyFill="1" applyBorder="1"/>
    <xf numFmtId="0" fontId="22" fillId="28" borderId="12" xfId="2725" applyFont="1" applyFill="1" applyBorder="1" applyAlignment="1" applyProtection="1">
      <alignment vertical="center"/>
    </xf>
    <xf numFmtId="0" fontId="22" fillId="28" borderId="12" xfId="2843" applyFont="1" applyFill="1" applyBorder="1" applyAlignment="1" applyProtection="1">
      <alignment vertical="center"/>
    </xf>
    <xf numFmtId="0" fontId="22" fillId="0" borderId="0" xfId="2843" applyFont="1" applyFill="1" applyBorder="1" applyAlignment="1" applyProtection="1">
      <alignment vertical="center"/>
    </xf>
    <xf numFmtId="10" fontId="33" fillId="0" borderId="12" xfId="3115" applyNumberFormat="1" applyFont="1" applyBorder="1"/>
    <xf numFmtId="166" fontId="20" fillId="0" borderId="12" xfId="3290" applyNumberFormat="1" applyFont="1" applyFill="1" applyBorder="1" applyProtection="1">
      <protection locked="0"/>
    </xf>
    <xf numFmtId="10" fontId="20" fillId="0" borderId="12" xfId="3115" applyNumberFormat="1" applyFont="1" applyFill="1" applyBorder="1" applyAlignment="1"/>
    <xf numFmtId="3" fontId="20" fillId="0" borderId="12" xfId="2839" applyNumberFormat="1" applyFont="1" applyFill="1" applyBorder="1" applyAlignment="1" applyProtection="1">
      <alignment horizontal="right"/>
      <protection locked="0"/>
    </xf>
    <xf numFmtId="165" fontId="20" fillId="0" borderId="12" xfId="3292" applyNumberFormat="1" applyFont="1" applyFill="1" applyBorder="1" applyAlignment="1" applyProtection="1">
      <alignment horizontal="right"/>
      <protection locked="0"/>
    </xf>
    <xf numFmtId="166" fontId="20" fillId="0" borderId="12" xfId="3290" applyNumberFormat="1" applyFont="1" applyFill="1" applyBorder="1" applyAlignment="1"/>
    <xf numFmtId="0" fontId="20" fillId="0" borderId="12" xfId="2759" applyFont="1" applyFill="1" applyBorder="1" applyAlignment="1"/>
    <xf numFmtId="165" fontId="20" fillId="0" borderId="12" xfId="2845" applyNumberFormat="1" applyFont="1" applyFill="1" applyBorder="1" applyAlignment="1"/>
    <xf numFmtId="166" fontId="33" fillId="0" borderId="12" xfId="3290" applyNumberFormat="1" applyFont="1" applyFill="1" applyBorder="1"/>
    <xf numFmtId="10" fontId="33" fillId="29" borderId="12" xfId="3115" applyNumberFormat="1" applyFont="1" applyFill="1" applyBorder="1"/>
    <xf numFmtId="10" fontId="32" fillId="30" borderId="12" xfId="3115" applyNumberFormat="1" applyFont="1" applyFill="1" applyBorder="1"/>
    <xf numFmtId="166" fontId="32" fillId="30" borderId="12" xfId="3290" applyNumberFormat="1" applyFont="1" applyFill="1" applyBorder="1"/>
    <xf numFmtId="10" fontId="32" fillId="0" borderId="0" xfId="3115" applyNumberFormat="1" applyFont="1" applyFill="1" applyBorder="1"/>
    <xf numFmtId="166" fontId="32" fillId="0" borderId="0" xfId="3290" applyNumberFormat="1" applyFont="1" applyFill="1" applyBorder="1"/>
    <xf numFmtId="10" fontId="33" fillId="0" borderId="13" xfId="3115" applyNumberFormat="1" applyFont="1" applyBorder="1"/>
    <xf numFmtId="10" fontId="33" fillId="0" borderId="19" xfId="3115" applyNumberFormat="1" applyFont="1" applyBorder="1"/>
    <xf numFmtId="10" fontId="33" fillId="0" borderId="22" xfId="3115" applyNumberFormat="1" applyFont="1" applyBorder="1"/>
    <xf numFmtId="166" fontId="33" fillId="0" borderId="0" xfId="3290" applyNumberFormat="1" applyFont="1" applyAlignment="1">
      <alignment horizontal="right"/>
    </xf>
    <xf numFmtId="43" fontId="33" fillId="0" borderId="0" xfId="3290" applyFont="1" applyAlignment="1">
      <alignment horizontal="right"/>
    </xf>
    <xf numFmtId="10" fontId="32" fillId="0" borderId="0" xfId="3115" applyNumberFormat="1" applyFont="1" applyBorder="1"/>
    <xf numFmtId="10" fontId="33" fillId="0" borderId="0" xfId="3115" applyNumberFormat="1" applyFont="1" applyBorder="1"/>
    <xf numFmtId="10" fontId="32" fillId="31" borderId="18" xfId="3115" applyNumberFormat="1" applyFont="1" applyFill="1" applyBorder="1" applyAlignment="1">
      <alignment horizontal="left"/>
    </xf>
    <xf numFmtId="166" fontId="20" fillId="0" borderId="25" xfId="3290" applyNumberFormat="1" applyFont="1" applyFill="1" applyBorder="1" applyAlignment="1">
      <alignment horizontal="right" wrapText="1"/>
    </xf>
    <xf numFmtId="166" fontId="20" fillId="0" borderId="43" xfId="3290" applyNumberFormat="1" applyFont="1" applyFill="1" applyBorder="1" applyAlignment="1">
      <alignment horizontal="right" wrapText="1"/>
    </xf>
    <xf numFmtId="166" fontId="20" fillId="0" borderId="34" xfId="3290" applyNumberFormat="1" applyFont="1" applyFill="1" applyBorder="1" applyAlignment="1">
      <alignment horizontal="right" wrapText="1"/>
    </xf>
    <xf numFmtId="166" fontId="22" fillId="0" borderId="33" xfId="3290" applyNumberFormat="1" applyFont="1" applyFill="1" applyBorder="1" applyAlignment="1">
      <alignment horizontal="right"/>
    </xf>
    <xf numFmtId="166" fontId="22" fillId="0" borderId="0" xfId="3290" applyNumberFormat="1" applyFont="1" applyFill="1" applyBorder="1" applyAlignment="1">
      <alignment horizontal="right"/>
    </xf>
    <xf numFmtId="166" fontId="20" fillId="0" borderId="44" xfId="3290" applyNumberFormat="1" applyFont="1" applyBorder="1" applyAlignment="1">
      <alignment horizontal="right"/>
    </xf>
    <xf numFmtId="166" fontId="20" fillId="0" borderId="10" xfId="3290" applyNumberFormat="1" applyFont="1" applyFill="1" applyBorder="1" applyAlignment="1" applyProtection="1">
      <alignment horizontal="right"/>
      <protection locked="0"/>
    </xf>
    <xf numFmtId="166" fontId="20" fillId="0" borderId="10" xfId="3290" applyNumberFormat="1" applyFont="1" applyFill="1" applyBorder="1" applyAlignment="1" applyProtection="1">
      <alignment horizontal="right" vertical="top"/>
      <protection locked="0"/>
    </xf>
    <xf numFmtId="166" fontId="20" fillId="0" borderId="10" xfId="3290" applyNumberFormat="1" applyFont="1" applyBorder="1" applyAlignment="1" applyProtection="1">
      <alignment horizontal="right"/>
      <protection locked="0"/>
    </xf>
    <xf numFmtId="166" fontId="20" fillId="0" borderId="13" xfId="3290" applyNumberFormat="1" applyFont="1" applyFill="1" applyBorder="1" applyAlignment="1" applyProtection="1">
      <alignment horizontal="right"/>
      <protection locked="0"/>
    </xf>
    <xf numFmtId="166" fontId="20" fillId="0" borderId="13" xfId="3290" applyNumberFormat="1" applyFont="1" applyFill="1" applyBorder="1" applyAlignment="1" applyProtection="1">
      <alignment horizontal="right" vertical="top"/>
      <protection locked="0"/>
    </xf>
    <xf numFmtId="166" fontId="20" fillId="0" borderId="0" xfId="3290" applyNumberFormat="1" applyFont="1" applyFill="1" applyBorder="1" applyAlignment="1" applyProtection="1">
      <alignment horizontal="right" vertical="top"/>
      <protection locked="0"/>
    </xf>
    <xf numFmtId="166" fontId="20" fillId="0" borderId="13" xfId="3290" applyNumberFormat="1" applyFont="1" applyBorder="1" applyAlignment="1" applyProtection="1">
      <alignment horizontal="right"/>
      <protection locked="0"/>
    </xf>
    <xf numFmtId="166" fontId="20" fillId="0" borderId="19" xfId="3290" applyNumberFormat="1" applyFont="1" applyFill="1" applyBorder="1" applyAlignment="1" applyProtection="1">
      <alignment horizontal="right" vertical="top"/>
      <protection locked="0"/>
    </xf>
    <xf numFmtId="166" fontId="20" fillId="0" borderId="29" xfId="3290" applyNumberFormat="1" applyFont="1" applyFill="1" applyBorder="1" applyAlignment="1" applyProtection="1">
      <alignment horizontal="right" vertical="top"/>
      <protection locked="0"/>
    </xf>
    <xf numFmtId="166" fontId="20" fillId="0" borderId="16" xfId="3290" applyNumberFormat="1" applyFont="1" applyFill="1" applyBorder="1" applyAlignment="1" applyProtection="1">
      <alignment horizontal="right" vertical="top"/>
      <protection locked="0"/>
    </xf>
    <xf numFmtId="166" fontId="20" fillId="0" borderId="16" xfId="3290" applyNumberFormat="1" applyFont="1" applyBorder="1" applyAlignment="1" applyProtection="1">
      <alignment horizontal="right"/>
      <protection locked="0"/>
    </xf>
    <xf numFmtId="166" fontId="20" fillId="0" borderId="19" xfId="3290" applyNumberFormat="1" applyFont="1" applyBorder="1" applyAlignment="1" applyProtection="1">
      <alignment horizontal="right"/>
      <protection locked="0"/>
    </xf>
    <xf numFmtId="166" fontId="33" fillId="0" borderId="15" xfId="3290" applyNumberFormat="1" applyFont="1" applyBorder="1" applyAlignment="1">
      <alignment horizontal="right"/>
    </xf>
    <xf numFmtId="166" fontId="33" fillId="0" borderId="37" xfId="3290" applyNumberFormat="1" applyFont="1" applyFill="1" applyBorder="1" applyAlignment="1">
      <alignment horizontal="right"/>
    </xf>
    <xf numFmtId="166" fontId="33" fillId="0" borderId="23" xfId="3290" applyNumberFormat="1" applyFont="1" applyFill="1" applyBorder="1" applyAlignment="1">
      <alignment horizontal="right"/>
    </xf>
    <xf numFmtId="166" fontId="33" fillId="0" borderId="10" xfId="3290" applyNumberFormat="1" applyFont="1" applyBorder="1" applyAlignment="1">
      <alignment horizontal="right"/>
    </xf>
    <xf numFmtId="166" fontId="33" fillId="0" borderId="13" xfId="3290" applyNumberFormat="1" applyFont="1" applyBorder="1" applyAlignment="1">
      <alignment horizontal="right"/>
    </xf>
    <xf numFmtId="166" fontId="33" fillId="0" borderId="23" xfId="3290" applyNumberFormat="1" applyFont="1" applyBorder="1" applyAlignment="1">
      <alignment horizontal="right"/>
    </xf>
    <xf numFmtId="166" fontId="33" fillId="0" borderId="0" xfId="3290" applyNumberFormat="1" applyFont="1" applyFill="1" applyBorder="1" applyAlignment="1">
      <alignment horizontal="right"/>
    </xf>
    <xf numFmtId="166" fontId="33" fillId="0" borderId="10" xfId="3290" applyNumberFormat="1" applyFont="1" applyFill="1" applyBorder="1" applyAlignment="1">
      <alignment horizontal="right"/>
    </xf>
    <xf numFmtId="166" fontId="33" fillId="0" borderId="19" xfId="3290" applyNumberFormat="1" applyFont="1" applyBorder="1" applyAlignment="1">
      <alignment horizontal="right"/>
    </xf>
    <xf numFmtId="166" fontId="33" fillId="0" borderId="16" xfId="3290" applyNumberFormat="1" applyFont="1" applyFill="1" applyBorder="1" applyAlignment="1">
      <alignment horizontal="right"/>
    </xf>
    <xf numFmtId="166" fontId="33" fillId="0" borderId="16" xfId="3290" applyNumberFormat="1" applyFont="1" applyBorder="1" applyAlignment="1">
      <alignment horizontal="right"/>
    </xf>
    <xf numFmtId="166" fontId="32" fillId="0" borderId="14" xfId="3290" applyNumberFormat="1" applyFont="1" applyBorder="1" applyAlignment="1">
      <alignment horizontal="right"/>
    </xf>
    <xf numFmtId="166" fontId="32" fillId="0" borderId="0" xfId="3290" applyNumberFormat="1" applyFont="1" applyBorder="1" applyAlignment="1">
      <alignment horizontal="right"/>
    </xf>
    <xf numFmtId="166" fontId="33" fillId="0" borderId="23" xfId="3290" applyNumberFormat="1" applyFont="1" applyFill="1" applyBorder="1"/>
    <xf numFmtId="166" fontId="33" fillId="0" borderId="23" xfId="3290" applyNumberFormat="1" applyFont="1" applyBorder="1"/>
    <xf numFmtId="166" fontId="33" fillId="0" borderId="15" xfId="3290" applyNumberFormat="1" applyFont="1" applyBorder="1"/>
    <xf numFmtId="166" fontId="33" fillId="0" borderId="0" xfId="3290" applyNumberFormat="1" applyFont="1" applyFill="1" applyBorder="1"/>
    <xf numFmtId="166" fontId="33" fillId="0" borderId="10" xfId="3290" applyNumberFormat="1" applyFont="1" applyFill="1" applyBorder="1"/>
    <xf numFmtId="166" fontId="33" fillId="0" borderId="10" xfId="3290" applyNumberFormat="1" applyFont="1" applyBorder="1"/>
    <xf numFmtId="166" fontId="33" fillId="0" borderId="13" xfId="3290" applyNumberFormat="1" applyFont="1" applyBorder="1"/>
    <xf numFmtId="166" fontId="33" fillId="0" borderId="16" xfId="3290" applyNumberFormat="1" applyFont="1" applyFill="1" applyBorder="1"/>
    <xf numFmtId="166" fontId="33" fillId="0" borderId="16" xfId="3290" applyNumberFormat="1" applyFont="1" applyBorder="1"/>
    <xf numFmtId="166" fontId="33" fillId="0" borderId="19" xfId="3290" applyNumberFormat="1" applyFont="1" applyBorder="1"/>
    <xf numFmtId="166" fontId="33" fillId="0" borderId="14" xfId="3290" applyNumberFormat="1" applyFont="1" applyBorder="1"/>
    <xf numFmtId="166" fontId="33" fillId="0" borderId="0" xfId="3290" applyNumberFormat="1" applyFont="1" applyBorder="1"/>
    <xf numFmtId="0" fontId="33" fillId="0" borderId="26" xfId="0" applyFont="1" applyBorder="1"/>
    <xf numFmtId="168" fontId="33" fillId="0" borderId="26" xfId="0" applyNumberFormat="1" applyFont="1" applyBorder="1"/>
    <xf numFmtId="0" fontId="33" fillId="0" borderId="26" xfId="0" applyFont="1" applyBorder="1" applyAlignment="1">
      <alignment horizontal="center"/>
    </xf>
    <xf numFmtId="166" fontId="33" fillId="0" borderId="26" xfId="3246" applyNumberFormat="1" applyFont="1" applyBorder="1"/>
    <xf numFmtId="0" fontId="33" fillId="0" borderId="20" xfId="0" applyFont="1" applyBorder="1"/>
    <xf numFmtId="166" fontId="33" fillId="0" borderId="20" xfId="3246" applyNumberFormat="1" applyFont="1" applyBorder="1"/>
    <xf numFmtId="168" fontId="33" fillId="0" borderId="20" xfId="0" applyNumberFormat="1" applyFont="1" applyBorder="1"/>
    <xf numFmtId="0" fontId="33" fillId="0" borderId="20" xfId="0" applyFont="1" applyBorder="1" applyAlignment="1">
      <alignment horizontal="center"/>
    </xf>
    <xf numFmtId="166" fontId="33" fillId="0" borderId="0" xfId="0" applyNumberFormat="1" applyFont="1"/>
    <xf numFmtId="10" fontId="32" fillId="33" borderId="21" xfId="3110" applyNumberFormat="1" applyFont="1" applyFill="1" applyBorder="1" applyAlignment="1"/>
    <xf numFmtId="10" fontId="32" fillId="33" borderId="24" xfId="3110" applyNumberFormat="1" applyFont="1" applyFill="1" applyBorder="1" applyAlignment="1"/>
    <xf numFmtId="10" fontId="32" fillId="33" borderId="18" xfId="3110" applyNumberFormat="1" applyFont="1" applyFill="1" applyBorder="1" applyAlignment="1"/>
    <xf numFmtId="10" fontId="32" fillId="31" borderId="18" xfId="3110" applyNumberFormat="1" applyFont="1" applyFill="1" applyBorder="1" applyAlignment="1">
      <alignment horizontal="left"/>
    </xf>
    <xf numFmtId="10" fontId="32" fillId="31" borderId="18" xfId="3110" applyNumberFormat="1" applyFont="1" applyFill="1" applyBorder="1" applyAlignment="1">
      <alignment horizontal="left"/>
    </xf>
    <xf numFmtId="10" fontId="32" fillId="31" borderId="18" xfId="3110" applyNumberFormat="1" applyFont="1" applyFill="1" applyBorder="1" applyAlignment="1">
      <alignment horizontal="left"/>
    </xf>
    <xf numFmtId="10" fontId="32" fillId="31" borderId="18" xfId="3110" applyNumberFormat="1" applyFont="1" applyFill="1" applyBorder="1" applyAlignment="1">
      <alignment horizontal="left"/>
    </xf>
    <xf numFmtId="0" fontId="33" fillId="0" borderId="23" xfId="0" applyFont="1" applyBorder="1"/>
    <xf numFmtId="168" fontId="33" fillId="0" borderId="23" xfId="0" applyNumberFormat="1" applyFont="1" applyBorder="1"/>
    <xf numFmtId="0" fontId="33" fillId="0" borderId="23" xfId="0" applyFont="1" applyBorder="1" applyAlignment="1">
      <alignment horizontal="center"/>
    </xf>
    <xf numFmtId="0" fontId="33" fillId="0" borderId="15" xfId="0" applyFont="1" applyBorder="1"/>
    <xf numFmtId="0" fontId="20" fillId="0" borderId="14" xfId="1126" applyFont="1" applyBorder="1" applyAlignment="1">
      <alignment horizontal="left" vertical="top" indent="5"/>
    </xf>
    <xf numFmtId="0" fontId="33" fillId="0" borderId="22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168" fontId="33" fillId="0" borderId="23" xfId="0" applyNumberFormat="1" applyFont="1" applyBorder="1" applyAlignment="1">
      <alignment horizontal="right"/>
    </xf>
    <xf numFmtId="168" fontId="33" fillId="0" borderId="10" xfId="0" applyNumberFormat="1" applyFont="1" applyBorder="1" applyAlignment="1">
      <alignment horizontal="right"/>
    </xf>
    <xf numFmtId="168" fontId="33" fillId="0" borderId="0" xfId="0" applyNumberFormat="1" applyFont="1" applyBorder="1" applyAlignment="1">
      <alignment horizontal="right"/>
    </xf>
    <xf numFmtId="168" fontId="33" fillId="0" borderId="26" xfId="0" applyNumberFormat="1" applyFont="1" applyBorder="1" applyAlignment="1">
      <alignment horizontal="right"/>
    </xf>
    <xf numFmtId="168" fontId="33" fillId="0" borderId="13" xfId="0" applyNumberFormat="1" applyFont="1" applyBorder="1" applyAlignment="1">
      <alignment horizontal="right"/>
    </xf>
    <xf numFmtId="168" fontId="33" fillId="0" borderId="22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horizontal="right"/>
    </xf>
    <xf numFmtId="10" fontId="32" fillId="0" borderId="12" xfId="3110" applyNumberFormat="1" applyFont="1" applyFill="1" applyBorder="1"/>
    <xf numFmtId="166" fontId="33" fillId="0" borderId="12" xfId="3246" applyNumberFormat="1" applyFont="1" applyFill="1" applyBorder="1" applyAlignment="1">
      <alignment horizontal="right"/>
    </xf>
    <xf numFmtId="10" fontId="33" fillId="0" borderId="12" xfId="3110" applyNumberFormat="1" applyFont="1" applyFill="1" applyBorder="1" applyAlignment="1">
      <alignment horizontal="right"/>
    </xf>
    <xf numFmtId="3" fontId="33" fillId="0" borderId="12" xfId="0" applyNumberFormat="1" applyFont="1" applyFill="1" applyBorder="1" applyAlignment="1">
      <alignment horizontal="right"/>
    </xf>
    <xf numFmtId="10" fontId="33" fillId="0" borderId="0" xfId="3110" applyNumberFormat="1" applyFont="1" applyFill="1" applyBorder="1"/>
    <xf numFmtId="10" fontId="32" fillId="28" borderId="22" xfId="3110" applyNumberFormat="1" applyFont="1" applyFill="1" applyBorder="1"/>
    <xf numFmtId="10" fontId="32" fillId="28" borderId="14" xfId="3110" applyNumberFormat="1" applyFont="1" applyFill="1" applyBorder="1"/>
    <xf numFmtId="10" fontId="32" fillId="28" borderId="24" xfId="3110" applyNumberFormat="1" applyFont="1" applyFill="1" applyBorder="1"/>
    <xf numFmtId="10" fontId="33" fillId="0" borderId="21" xfId="3110" applyNumberFormat="1" applyFont="1" applyFill="1" applyBorder="1"/>
    <xf numFmtId="10" fontId="32" fillId="0" borderId="24" xfId="3110" applyNumberFormat="1" applyFont="1" applyFill="1" applyBorder="1"/>
    <xf numFmtId="10" fontId="33" fillId="0" borderId="12" xfId="3110" applyNumberFormat="1" applyFont="1" applyFill="1" applyBorder="1"/>
    <xf numFmtId="10" fontId="32" fillId="31" borderId="18" xfId="3110" applyNumberFormat="1" applyFont="1" applyFill="1" applyBorder="1" applyAlignment="1">
      <alignment horizontal="left"/>
    </xf>
    <xf numFmtId="166" fontId="33" fillId="0" borderId="0" xfId="3246" applyNumberFormat="1" applyFont="1" applyFill="1"/>
    <xf numFmtId="10" fontId="32" fillId="31" borderId="18" xfId="3110" applyNumberFormat="1" applyFont="1" applyFill="1" applyBorder="1" applyAlignment="1">
      <alignment horizontal="left"/>
    </xf>
    <xf numFmtId="0" fontId="20" fillId="0" borderId="15" xfId="1126" applyFont="1" applyFill="1" applyBorder="1" applyAlignment="1">
      <alignment horizontal="left" vertical="top" indent="5"/>
    </xf>
    <xf numFmtId="0" fontId="33" fillId="0" borderId="23" xfId="0" applyFont="1" applyFill="1" applyBorder="1"/>
    <xf numFmtId="168" fontId="33" fillId="0" borderId="23" xfId="0" applyNumberFormat="1" applyFont="1" applyFill="1" applyBorder="1" applyAlignment="1">
      <alignment horizontal="right"/>
    </xf>
    <xf numFmtId="0" fontId="33" fillId="0" borderId="23" xfId="0" applyFont="1" applyFill="1" applyBorder="1" applyAlignment="1">
      <alignment horizontal="center"/>
    </xf>
    <xf numFmtId="0" fontId="33" fillId="0" borderId="15" xfId="0" applyFont="1" applyFill="1" applyBorder="1"/>
    <xf numFmtId="0" fontId="20" fillId="0" borderId="13" xfId="1126" applyFont="1" applyFill="1" applyBorder="1" applyAlignment="1">
      <alignment horizontal="left" vertical="top" indent="5"/>
    </xf>
    <xf numFmtId="0" fontId="33" fillId="0" borderId="10" xfId="0" applyFont="1" applyFill="1" applyBorder="1"/>
    <xf numFmtId="168" fontId="33" fillId="0" borderId="10" xfId="0" applyNumberFormat="1" applyFont="1" applyFill="1" applyBorder="1" applyAlignment="1">
      <alignment horizontal="right"/>
    </xf>
    <xf numFmtId="0" fontId="33" fillId="0" borderId="10" xfId="0" applyFont="1" applyFill="1" applyBorder="1" applyAlignment="1">
      <alignment horizontal="center"/>
    </xf>
    <xf numFmtId="0" fontId="33" fillId="0" borderId="13" xfId="0" applyFont="1" applyFill="1" applyBorder="1"/>
    <xf numFmtId="166" fontId="33" fillId="0" borderId="13" xfId="3246" applyNumberFormat="1" applyFont="1" applyFill="1" applyBorder="1"/>
    <xf numFmtId="168" fontId="33" fillId="0" borderId="0" xfId="0" applyNumberFormat="1" applyFont="1" applyFill="1" applyBorder="1" applyAlignment="1">
      <alignment horizontal="right"/>
    </xf>
    <xf numFmtId="0" fontId="33" fillId="0" borderId="26" xfId="0" applyFont="1" applyFill="1" applyBorder="1"/>
    <xf numFmtId="166" fontId="33" fillId="0" borderId="26" xfId="3246" applyNumberFormat="1" applyFont="1" applyFill="1" applyBorder="1"/>
    <xf numFmtId="168" fontId="33" fillId="0" borderId="26" xfId="0" applyNumberFormat="1" applyFont="1" applyFill="1" applyBorder="1" applyAlignment="1">
      <alignment horizontal="right"/>
    </xf>
    <xf numFmtId="168" fontId="33" fillId="0" borderId="13" xfId="0" applyNumberFormat="1" applyFont="1" applyFill="1" applyBorder="1" applyAlignment="1">
      <alignment horizontal="right"/>
    </xf>
    <xf numFmtId="0" fontId="33" fillId="0" borderId="26" xfId="0" applyFont="1" applyFill="1" applyBorder="1" applyAlignment="1">
      <alignment horizontal="center"/>
    </xf>
    <xf numFmtId="0" fontId="20" fillId="0" borderId="10" xfId="1126" applyFont="1" applyFill="1" applyBorder="1" applyAlignment="1">
      <alignment horizontal="left" vertical="top" indent="5"/>
    </xf>
    <xf numFmtId="0" fontId="33" fillId="0" borderId="13" xfId="0" applyFont="1" applyFill="1" applyBorder="1" applyAlignment="1">
      <alignment horizontal="center"/>
    </xf>
    <xf numFmtId="0" fontId="20" fillId="0" borderId="0" xfId="1126" applyFont="1" applyFill="1" applyBorder="1" applyAlignment="1">
      <alignment horizontal="left" vertical="top" indent="5"/>
    </xf>
    <xf numFmtId="0" fontId="20" fillId="0" borderId="14" xfId="1126" applyFont="1" applyFill="1" applyBorder="1" applyAlignment="1">
      <alignment horizontal="left" vertical="top" indent="5"/>
    </xf>
    <xf numFmtId="0" fontId="33" fillId="0" borderId="22" xfId="0" applyFont="1" applyFill="1" applyBorder="1"/>
    <xf numFmtId="166" fontId="33" fillId="0" borderId="22" xfId="3246" applyNumberFormat="1" applyFont="1" applyFill="1" applyBorder="1"/>
    <xf numFmtId="168" fontId="33" fillId="0" borderId="22" xfId="0" applyNumberFormat="1" applyFont="1" applyFill="1" applyBorder="1" applyAlignment="1">
      <alignment horizontal="right"/>
    </xf>
    <xf numFmtId="0" fontId="33" fillId="0" borderId="22" xfId="0" applyFont="1" applyFill="1" applyBorder="1" applyAlignment="1">
      <alignment horizontal="center"/>
    </xf>
    <xf numFmtId="168" fontId="33" fillId="0" borderId="20" xfId="0" applyNumberFormat="1" applyFont="1" applyFill="1" applyBorder="1" applyAlignment="1">
      <alignment horizontal="right"/>
    </xf>
    <xf numFmtId="0" fontId="33" fillId="0" borderId="20" xfId="0" applyFont="1" applyFill="1" applyBorder="1"/>
    <xf numFmtId="166" fontId="33" fillId="0" borderId="15" xfId="3246" applyNumberFormat="1" applyFont="1" applyFill="1" applyBorder="1"/>
    <xf numFmtId="166" fontId="33" fillId="0" borderId="21" xfId="3246" applyNumberFormat="1" applyFont="1" applyFill="1" applyBorder="1"/>
    <xf numFmtId="165" fontId="20" fillId="0" borderId="19" xfId="3295" applyNumberFormat="1" applyFont="1" applyFill="1" applyBorder="1" applyAlignment="1" applyProtection="1">
      <alignment horizontal="right"/>
      <protection locked="0"/>
    </xf>
    <xf numFmtId="9" fontId="33" fillId="0" borderId="0" xfId="3110" applyFont="1"/>
    <xf numFmtId="10" fontId="32" fillId="31" borderId="18" xfId="3110" applyNumberFormat="1" applyFont="1" applyFill="1" applyBorder="1" applyAlignment="1">
      <alignment horizontal="left"/>
    </xf>
    <xf numFmtId="0" fontId="36" fillId="0" borderId="45" xfId="0" applyFont="1" applyBorder="1" applyAlignment="1">
      <alignment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0" fillId="0" borderId="0" xfId="0" applyBorder="1"/>
    <xf numFmtId="0" fontId="37" fillId="0" borderId="0" xfId="0" applyFont="1" applyBorder="1" applyAlignment="1">
      <alignment horizontal="center" vertical="center" wrapText="1"/>
    </xf>
    <xf numFmtId="0" fontId="32" fillId="0" borderId="0" xfId="0" applyFont="1" applyBorder="1"/>
    <xf numFmtId="0" fontId="0" fillId="0" borderId="0" xfId="0" applyBorder="1" applyAlignment="1">
      <alignment vertical="center" wrapText="1"/>
    </xf>
    <xf numFmtId="0" fontId="3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vertical="center" wrapText="1"/>
    </xf>
    <xf numFmtId="0" fontId="20" fillId="0" borderId="21" xfId="1126" applyFont="1" applyBorder="1" applyAlignment="1"/>
    <xf numFmtId="0" fontId="22" fillId="0" borderId="21" xfId="1126" applyFont="1" applyBorder="1" applyAlignment="1">
      <alignment vertical="top" wrapText="1"/>
    </xf>
    <xf numFmtId="0" fontId="20" fillId="0" borderId="16" xfId="1126" applyFont="1" applyBorder="1" applyAlignment="1">
      <alignment horizontal="left" vertical="top" indent="5"/>
    </xf>
    <xf numFmtId="166" fontId="32" fillId="0" borderId="14" xfId="0" applyNumberFormat="1" applyFont="1" applyBorder="1"/>
    <xf numFmtId="166" fontId="33" fillId="0" borderId="15" xfId="0" applyNumberFormat="1" applyFont="1" applyBorder="1"/>
    <xf numFmtId="166" fontId="33" fillId="0" borderId="19" xfId="0" applyNumberFormat="1" applyFont="1" applyBorder="1"/>
    <xf numFmtId="166" fontId="33" fillId="0" borderId="37" xfId="3246" applyNumberFormat="1" applyFont="1" applyFill="1" applyBorder="1"/>
    <xf numFmtId="166" fontId="40" fillId="0" borderId="12" xfId="3246" applyNumberFormat="1" applyFont="1" applyBorder="1"/>
    <xf numFmtId="10" fontId="32" fillId="31" borderId="18" xfId="3110" applyNumberFormat="1" applyFont="1" applyFill="1" applyBorder="1" applyAlignment="1">
      <alignment horizontal="left"/>
    </xf>
    <xf numFmtId="166" fontId="40" fillId="0" borderId="12" xfId="3246" applyNumberFormat="1" applyFont="1" applyFill="1" applyBorder="1"/>
    <xf numFmtId="165" fontId="20" fillId="0" borderId="19" xfId="3295" applyNumberFormat="1" applyFont="1" applyFill="1" applyBorder="1" applyAlignment="1" applyProtection="1">
      <alignment horizontal="right" wrapText="1"/>
      <protection locked="0"/>
    </xf>
    <xf numFmtId="10" fontId="32" fillId="31" borderId="18" xfId="3110" applyNumberFormat="1" applyFont="1" applyFill="1" applyBorder="1" applyAlignment="1">
      <alignment horizontal="left"/>
    </xf>
    <xf numFmtId="9" fontId="33" fillId="0" borderId="0" xfId="3110" applyFont="1" applyFill="1"/>
    <xf numFmtId="3" fontId="20" fillId="0" borderId="12" xfId="2758" applyNumberFormat="1" applyFont="1" applyFill="1" applyBorder="1" applyAlignment="1"/>
    <xf numFmtId="0" fontId="20" fillId="0" borderId="0" xfId="2907" applyFont="1" applyFill="1" applyAlignment="1"/>
    <xf numFmtId="0" fontId="20" fillId="0" borderId="0" xfId="2907" applyFont="1" applyFill="1" applyBorder="1" applyAlignment="1"/>
    <xf numFmtId="0" fontId="22" fillId="0" borderId="12" xfId="2907" applyFont="1" applyFill="1" applyBorder="1" applyAlignment="1">
      <alignment vertical="center" wrapText="1"/>
    </xf>
    <xf numFmtId="0" fontId="20" fillId="0" borderId="0" xfId="2908" applyFont="1" applyFill="1" applyAlignment="1"/>
    <xf numFmtId="0" fontId="20" fillId="0" borderId="17" xfId="2908" applyFont="1" applyFill="1" applyBorder="1" applyAlignment="1"/>
    <xf numFmtId="0" fontId="22" fillId="0" borderId="21" xfId="2908" applyFont="1" applyFill="1" applyBorder="1" applyAlignment="1">
      <alignment vertical="center" wrapText="1"/>
    </xf>
    <xf numFmtId="0" fontId="22" fillId="0" borderId="18" xfId="2908" applyFont="1" applyFill="1" applyBorder="1" applyAlignment="1">
      <alignment vertical="center" wrapText="1"/>
    </xf>
    <xf numFmtId="43" fontId="33" fillId="0" borderId="0" xfId="3246" applyFont="1" applyBorder="1"/>
    <xf numFmtId="43" fontId="36" fillId="0" borderId="0" xfId="3246" applyFont="1" applyBorder="1" applyAlignment="1">
      <alignment vertical="center" wrapText="1"/>
    </xf>
    <xf numFmtId="43" fontId="33" fillId="0" borderId="0" xfId="3246" applyFont="1"/>
    <xf numFmtId="43" fontId="33" fillId="0" borderId="0" xfId="0" applyNumberFormat="1" applyFont="1" applyBorder="1"/>
    <xf numFmtId="43" fontId="33" fillId="0" borderId="0" xfId="0" applyNumberFormat="1" applyFont="1"/>
    <xf numFmtId="3" fontId="33" fillId="0" borderId="0" xfId="0" applyNumberFormat="1" applyFont="1"/>
    <xf numFmtId="10" fontId="32" fillId="31" borderId="18" xfId="3110" applyNumberFormat="1" applyFont="1" applyFill="1" applyBorder="1" applyAlignment="1">
      <alignment horizontal="left"/>
    </xf>
    <xf numFmtId="10" fontId="32" fillId="31" borderId="18" xfId="3115" applyNumberFormat="1" applyFont="1" applyFill="1" applyBorder="1" applyAlignment="1">
      <alignment horizontal="left"/>
    </xf>
    <xf numFmtId="165" fontId="22" fillId="0" borderId="14" xfId="3295" applyNumberFormat="1" applyFont="1" applyFill="1" applyBorder="1" applyAlignment="1" applyProtection="1">
      <alignment horizontal="center"/>
      <protection locked="0"/>
    </xf>
    <xf numFmtId="9" fontId="32" fillId="0" borderId="0" xfId="3110" applyFont="1" applyFill="1" applyBorder="1"/>
    <xf numFmtId="3" fontId="20" fillId="0" borderId="12" xfId="2759" applyNumberFormat="1" applyFont="1" applyFill="1" applyBorder="1" applyAlignment="1"/>
    <xf numFmtId="10" fontId="32" fillId="28" borderId="14" xfId="3115" applyNumberFormat="1" applyFont="1" applyFill="1" applyBorder="1"/>
    <xf numFmtId="10" fontId="32" fillId="28" borderId="24" xfId="3115" applyNumberFormat="1" applyFont="1" applyFill="1" applyBorder="1"/>
    <xf numFmtId="10" fontId="32" fillId="28" borderId="22" xfId="3115" applyNumberFormat="1" applyFont="1" applyFill="1" applyBorder="1"/>
    <xf numFmtId="10" fontId="33" fillId="0" borderId="21" xfId="3115" applyNumberFormat="1" applyFont="1" applyFill="1" applyBorder="1"/>
    <xf numFmtId="10" fontId="32" fillId="0" borderId="24" xfId="3115" applyNumberFormat="1" applyFont="1" applyFill="1" applyBorder="1"/>
    <xf numFmtId="10" fontId="33" fillId="0" borderId="12" xfId="3115" applyNumberFormat="1" applyFont="1" applyFill="1" applyBorder="1"/>
    <xf numFmtId="10" fontId="32" fillId="0" borderId="12" xfId="3115" applyNumberFormat="1" applyFont="1" applyFill="1" applyBorder="1"/>
    <xf numFmtId="10" fontId="33" fillId="0" borderId="12" xfId="3115" applyNumberFormat="1" applyFont="1" applyFill="1" applyBorder="1" applyAlignment="1">
      <alignment horizontal="right"/>
    </xf>
    <xf numFmtId="10" fontId="33" fillId="0" borderId="0" xfId="3115" applyNumberFormat="1" applyFont="1" applyFill="1" applyBorder="1"/>
    <xf numFmtId="9" fontId="33" fillId="0" borderId="0" xfId="3115" applyFont="1" applyFill="1"/>
    <xf numFmtId="14" fontId="33" fillId="0" borderId="0" xfId="0" applyNumberFormat="1" applyFont="1"/>
    <xf numFmtId="14" fontId="33" fillId="0" borderId="0" xfId="0" applyNumberFormat="1" applyFont="1" applyFill="1"/>
    <xf numFmtId="166" fontId="33" fillId="0" borderId="0" xfId="0" applyNumberFormat="1" applyFont="1" applyFill="1"/>
    <xf numFmtId="4" fontId="33" fillId="0" borderId="0" xfId="0" applyNumberFormat="1" applyFont="1"/>
    <xf numFmtId="9" fontId="20" fillId="0" borderId="22" xfId="3110" applyFont="1" applyFill="1" applyBorder="1" applyAlignment="1" applyProtection="1">
      <alignment horizontal="right"/>
      <protection locked="0"/>
    </xf>
    <xf numFmtId="3" fontId="20" fillId="0" borderId="23" xfId="2908" applyNumberFormat="1" applyFont="1" applyFill="1" applyBorder="1" applyAlignment="1">
      <alignment horizontal="right" wrapText="1"/>
    </xf>
    <xf numFmtId="10" fontId="33" fillId="0" borderId="15" xfId="3110" applyNumberFormat="1" applyFont="1" applyFill="1" applyBorder="1"/>
    <xf numFmtId="3" fontId="20" fillId="0" borderId="10" xfId="2908" applyNumberFormat="1" applyFont="1" applyFill="1" applyBorder="1" applyAlignment="1">
      <alignment horizontal="right" wrapText="1"/>
    </xf>
    <xf numFmtId="10" fontId="33" fillId="0" borderId="13" xfId="3110" applyNumberFormat="1" applyFont="1" applyFill="1" applyBorder="1"/>
    <xf numFmtId="3" fontId="20" fillId="0" borderId="16" xfId="3032" applyNumberFormat="1" applyFont="1" applyFill="1" applyBorder="1" applyAlignment="1">
      <alignment horizontal="right" wrapText="1"/>
    </xf>
    <xf numFmtId="10" fontId="33" fillId="0" borderId="19" xfId="3110" applyNumberFormat="1" applyFont="1" applyFill="1" applyBorder="1"/>
    <xf numFmtId="166" fontId="20" fillId="0" borderId="44" xfId="3246" applyNumberFormat="1" applyFont="1" applyFill="1" applyBorder="1" applyAlignment="1">
      <alignment horizontal="right"/>
    </xf>
    <xf numFmtId="166" fontId="33" fillId="0" borderId="13" xfId="3246" applyNumberFormat="1" applyFont="1" applyFill="1" applyBorder="1" applyAlignment="1">
      <alignment horizontal="right"/>
    </xf>
    <xf numFmtId="166" fontId="33" fillId="0" borderId="15" xfId="3246" applyNumberFormat="1" applyFont="1" applyFill="1" applyBorder="1" applyAlignment="1">
      <alignment horizontal="right"/>
    </xf>
    <xf numFmtId="166" fontId="33" fillId="0" borderId="19" xfId="3246" applyNumberFormat="1" applyFont="1" applyFill="1" applyBorder="1" applyAlignment="1">
      <alignment horizontal="right"/>
    </xf>
    <xf numFmtId="0" fontId="33" fillId="0" borderId="20" xfId="0" applyFont="1" applyFill="1" applyBorder="1" applyAlignment="1">
      <alignment horizontal="center"/>
    </xf>
    <xf numFmtId="0" fontId="22" fillId="0" borderId="21" xfId="2908" applyFont="1" applyBorder="1" applyAlignment="1">
      <alignment wrapText="1"/>
    </xf>
    <xf numFmtId="10" fontId="32" fillId="0" borderId="0" xfId="3110" applyNumberFormat="1" applyFont="1" applyFill="1" applyBorder="1" applyAlignment="1"/>
    <xf numFmtId="10" fontId="32" fillId="28" borderId="0" xfId="3110" applyNumberFormat="1" applyFont="1" applyFill="1" applyBorder="1" applyAlignment="1"/>
    <xf numFmtId="10" fontId="32" fillId="28" borderId="0" xfId="3110" applyNumberFormat="1" applyFont="1" applyFill="1" applyBorder="1"/>
    <xf numFmtId="10" fontId="32" fillId="0" borderId="17" xfId="3110" applyNumberFormat="1" applyFont="1" applyFill="1" applyBorder="1" applyAlignment="1"/>
    <xf numFmtId="10" fontId="32" fillId="0" borderId="12" xfId="3110" applyNumberFormat="1" applyFont="1" applyFill="1" applyBorder="1" applyAlignment="1"/>
    <xf numFmtId="166" fontId="40" fillId="0" borderId="22" xfId="3246" applyNumberFormat="1" applyFont="1" applyFill="1" applyBorder="1"/>
    <xf numFmtId="9" fontId="33" fillId="0" borderId="22" xfId="3110" applyFont="1" applyFill="1" applyBorder="1"/>
    <xf numFmtId="10" fontId="32" fillId="0" borderId="21" xfId="3110" applyNumberFormat="1" applyFont="1" applyFill="1" applyBorder="1"/>
    <xf numFmtId="10" fontId="32" fillId="0" borderId="18" xfId="3110" applyNumberFormat="1" applyFont="1" applyFill="1" applyBorder="1"/>
    <xf numFmtId="10" fontId="32" fillId="28" borderId="21" xfId="3110" applyNumberFormat="1" applyFont="1" applyFill="1" applyBorder="1" applyAlignment="1">
      <alignment horizontal="left"/>
    </xf>
    <xf numFmtId="10" fontId="32" fillId="28" borderId="24" xfId="3110" applyNumberFormat="1" applyFont="1" applyFill="1" applyBorder="1" applyAlignment="1">
      <alignment horizontal="left"/>
    </xf>
    <xf numFmtId="10" fontId="32" fillId="28" borderId="18" xfId="3110" applyNumberFormat="1" applyFont="1" applyFill="1" applyBorder="1" applyAlignment="1">
      <alignment horizontal="left"/>
    </xf>
    <xf numFmtId="0" fontId="22" fillId="0" borderId="12" xfId="2724" applyFont="1" applyFill="1" applyBorder="1" applyAlignment="1" applyProtection="1">
      <alignment vertical="center"/>
    </xf>
    <xf numFmtId="0" fontId="22" fillId="0" borderId="12" xfId="2842" applyFont="1" applyFill="1" applyBorder="1" applyAlignment="1" applyProtection="1">
      <alignment vertical="center"/>
    </xf>
    <xf numFmtId="10" fontId="32" fillId="31" borderId="18" xfId="3110" applyNumberFormat="1" applyFont="1" applyFill="1" applyBorder="1" applyAlignment="1">
      <alignment horizontal="left"/>
    </xf>
    <xf numFmtId="43" fontId="33" fillId="0" borderId="0" xfId="3246" applyFont="1" applyFill="1"/>
    <xf numFmtId="165" fontId="33" fillId="0" borderId="0" xfId="0" applyNumberFormat="1" applyFont="1"/>
    <xf numFmtId="10" fontId="32" fillId="31" borderId="18" xfId="3110" applyNumberFormat="1" applyFont="1" applyFill="1" applyBorder="1" applyAlignment="1">
      <alignment horizontal="left"/>
    </xf>
    <xf numFmtId="0" fontId="20" fillId="0" borderId="22" xfId="1126" applyFont="1" applyFill="1" applyBorder="1" applyAlignment="1">
      <alignment horizontal="left" vertical="top" indent="5"/>
    </xf>
    <xf numFmtId="166" fontId="33" fillId="0" borderId="20" xfId="3246" applyNumberFormat="1" applyFont="1" applyFill="1" applyBorder="1"/>
    <xf numFmtId="166" fontId="32" fillId="0" borderId="12" xfId="3246" applyNumberFormat="1" applyFont="1" applyFill="1" applyBorder="1"/>
    <xf numFmtId="166" fontId="20" fillId="0" borderId="15" xfId="3246" applyNumberFormat="1" applyFont="1" applyFill="1" applyBorder="1" applyAlignment="1"/>
    <xf numFmtId="169" fontId="33" fillId="0" borderId="0" xfId="3246" applyNumberFormat="1" applyFont="1" applyFill="1"/>
    <xf numFmtId="169" fontId="33" fillId="0" borderId="0" xfId="0" applyNumberFormat="1" applyFont="1"/>
    <xf numFmtId="169" fontId="33" fillId="0" borderId="0" xfId="3246" applyNumberFormat="1" applyFont="1" applyFill="1" applyBorder="1"/>
    <xf numFmtId="170" fontId="33" fillId="0" borderId="0" xfId="0" applyNumberFormat="1" applyFont="1" applyFill="1" applyBorder="1"/>
    <xf numFmtId="10" fontId="32" fillId="31" borderId="21" xfId="3110" applyNumberFormat="1" applyFont="1" applyFill="1" applyBorder="1" applyAlignment="1">
      <alignment horizontal="left"/>
    </xf>
    <xf numFmtId="10" fontId="32" fillId="31" borderId="24" xfId="3110" applyNumberFormat="1" applyFont="1" applyFill="1" applyBorder="1" applyAlignment="1">
      <alignment horizontal="left"/>
    </xf>
    <xf numFmtId="10" fontId="32" fillId="31" borderId="18" xfId="3110" applyNumberFormat="1" applyFont="1" applyFill="1" applyBorder="1" applyAlignment="1">
      <alignment horizontal="left"/>
    </xf>
    <xf numFmtId="10" fontId="32" fillId="0" borderId="0" xfId="3110" applyNumberFormat="1" applyFont="1" applyFill="1" applyBorder="1" applyAlignment="1">
      <alignment horizontal="left"/>
    </xf>
    <xf numFmtId="10" fontId="32" fillId="28" borderId="0" xfId="3110" applyNumberFormat="1" applyFont="1" applyFill="1" applyBorder="1" applyAlignment="1">
      <alignment horizontal="left"/>
    </xf>
    <xf numFmtId="10" fontId="32" fillId="31" borderId="24" xfId="3115" applyNumberFormat="1" applyFont="1" applyFill="1" applyBorder="1" applyAlignment="1">
      <alignment horizontal="left"/>
    </xf>
    <xf numFmtId="10" fontId="32" fillId="31" borderId="21" xfId="3115" applyNumberFormat="1" applyFont="1" applyFill="1" applyBorder="1" applyAlignment="1">
      <alignment horizontal="left"/>
    </xf>
    <xf numFmtId="10" fontId="32" fillId="31" borderId="18" xfId="3115" applyNumberFormat="1" applyFont="1" applyFill="1" applyBorder="1" applyAlignment="1">
      <alignment horizontal="left"/>
    </xf>
    <xf numFmtId="10" fontId="32" fillId="28" borderId="0" xfId="3115" applyNumberFormat="1" applyFont="1" applyFill="1" applyBorder="1" applyAlignment="1">
      <alignment horizontal="left"/>
    </xf>
    <xf numFmtId="10" fontId="27" fillId="27" borderId="21" xfId="3110" applyNumberFormat="1" applyFont="1" applyFill="1" applyBorder="1" applyAlignment="1">
      <alignment horizontal="left"/>
    </xf>
    <xf numFmtId="10" fontId="27" fillId="27" borderId="24" xfId="3110" applyNumberFormat="1" applyFont="1" applyFill="1" applyBorder="1" applyAlignment="1">
      <alignment horizontal="left"/>
    </xf>
    <xf numFmtId="10" fontId="27" fillId="27" borderId="18" xfId="3110" applyNumberFormat="1" applyFont="1" applyFill="1" applyBorder="1" applyAlignment="1">
      <alignment horizontal="left"/>
    </xf>
    <xf numFmtId="10" fontId="27" fillId="24" borderId="0" xfId="3110" applyNumberFormat="1" applyFont="1" applyFill="1" applyBorder="1" applyAlignment="1">
      <alignment horizontal="left"/>
    </xf>
    <xf numFmtId="165" fontId="20" fillId="0" borderId="19" xfId="3294" applyNumberFormat="1" applyFont="1" applyFill="1" applyBorder="1" applyAlignment="1" applyProtection="1">
      <alignment horizontal="right" wrapText="1"/>
      <protection locked="0"/>
    </xf>
    <xf numFmtId="43" fontId="33" fillId="0" borderId="23" xfId="3246" applyFont="1" applyFill="1" applyBorder="1"/>
  </cellXfs>
  <cellStyles count="342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uthevingsfarge 1 10" xfId="7"/>
    <cellStyle name="20% - uthevingsfarge 1 11" xfId="8"/>
    <cellStyle name="20% - uthevingsfarge 1 12" xfId="9"/>
    <cellStyle name="20% - uthevingsfarge 1 13" xfId="10"/>
    <cellStyle name="20% - uthevingsfarge 1 14" xfId="11"/>
    <cellStyle name="20% - uthevingsfarge 1 15" xfId="12"/>
    <cellStyle name="20% - uthevingsfarge 1 16" xfId="13"/>
    <cellStyle name="20% - uthevingsfarge 1 2" xfId="14"/>
    <cellStyle name="20% - uthevingsfarge 1 3" xfId="15"/>
    <cellStyle name="20% - uthevingsfarge 1 4" xfId="16"/>
    <cellStyle name="20% - uthevingsfarge 1 5" xfId="17"/>
    <cellStyle name="20% - uthevingsfarge 1 6" xfId="18"/>
    <cellStyle name="20% - uthevingsfarge 1 7" xfId="19"/>
    <cellStyle name="20% - uthevingsfarge 1 8" xfId="20"/>
    <cellStyle name="20% - uthevingsfarge 1 9" xfId="21"/>
    <cellStyle name="20% - uthevingsfarge 2 10" xfId="22"/>
    <cellStyle name="20% - uthevingsfarge 2 11" xfId="23"/>
    <cellStyle name="20% - uthevingsfarge 2 12" xfId="24"/>
    <cellStyle name="20% - uthevingsfarge 2 13" xfId="25"/>
    <cellStyle name="20% - uthevingsfarge 2 14" xfId="26"/>
    <cellStyle name="20% - uthevingsfarge 2 15" xfId="27"/>
    <cellStyle name="20% - uthevingsfarge 2 16" xfId="28"/>
    <cellStyle name="20% - uthevingsfarge 2 2" xfId="29"/>
    <cellStyle name="20% - uthevingsfarge 2 3" xfId="30"/>
    <cellStyle name="20% - uthevingsfarge 2 4" xfId="31"/>
    <cellStyle name="20% - uthevingsfarge 2 5" xfId="32"/>
    <cellStyle name="20% - uthevingsfarge 2 6" xfId="33"/>
    <cellStyle name="20% - uthevingsfarge 2 7" xfId="34"/>
    <cellStyle name="20% - uthevingsfarge 2 8" xfId="35"/>
    <cellStyle name="20% - uthevingsfarge 2 9" xfId="36"/>
    <cellStyle name="20% - uthevingsfarge 3 10" xfId="37"/>
    <cellStyle name="20% - uthevingsfarge 3 11" xfId="38"/>
    <cellStyle name="20% - uthevingsfarge 3 12" xfId="39"/>
    <cellStyle name="20% - uthevingsfarge 3 13" xfId="40"/>
    <cellStyle name="20% - uthevingsfarge 3 14" xfId="41"/>
    <cellStyle name="20% - uthevingsfarge 3 15" xfId="42"/>
    <cellStyle name="20% - uthevingsfarge 3 16" xfId="43"/>
    <cellStyle name="20% - uthevingsfarge 3 2" xfId="44"/>
    <cellStyle name="20% - uthevingsfarge 3 3" xfId="45"/>
    <cellStyle name="20% - uthevingsfarge 3 4" xfId="46"/>
    <cellStyle name="20% - uthevingsfarge 3 5" xfId="47"/>
    <cellStyle name="20% - uthevingsfarge 3 6" xfId="48"/>
    <cellStyle name="20% - uthevingsfarge 3 7" xfId="49"/>
    <cellStyle name="20% - uthevingsfarge 3 8" xfId="50"/>
    <cellStyle name="20% - uthevingsfarge 3 9" xfId="51"/>
    <cellStyle name="20% - uthevingsfarge 4 10" xfId="52"/>
    <cellStyle name="20% - uthevingsfarge 4 11" xfId="53"/>
    <cellStyle name="20% - uthevingsfarge 4 12" xfId="54"/>
    <cellStyle name="20% - uthevingsfarge 4 13" xfId="55"/>
    <cellStyle name="20% - uthevingsfarge 4 14" xfId="56"/>
    <cellStyle name="20% - uthevingsfarge 4 15" xfId="57"/>
    <cellStyle name="20% - uthevingsfarge 4 16" xfId="58"/>
    <cellStyle name="20% - uthevingsfarge 4 2" xfId="59"/>
    <cellStyle name="20% - uthevingsfarge 4 3" xfId="60"/>
    <cellStyle name="20% - uthevingsfarge 4 4" xfId="61"/>
    <cellStyle name="20% - uthevingsfarge 4 5" xfId="62"/>
    <cellStyle name="20% - uthevingsfarge 4 6" xfId="63"/>
    <cellStyle name="20% - uthevingsfarge 4 7" xfId="64"/>
    <cellStyle name="20% - uthevingsfarge 4 8" xfId="65"/>
    <cellStyle name="20% - uthevingsfarge 4 9" xfId="66"/>
    <cellStyle name="20% - uthevingsfarge 5 10" xfId="67"/>
    <cellStyle name="20% - uthevingsfarge 5 11" xfId="68"/>
    <cellStyle name="20% - uthevingsfarge 5 12" xfId="69"/>
    <cellStyle name="20% - uthevingsfarge 5 13" xfId="70"/>
    <cellStyle name="20% - uthevingsfarge 5 14" xfId="71"/>
    <cellStyle name="20% - uthevingsfarge 5 15" xfId="72"/>
    <cellStyle name="20% - uthevingsfarge 5 16" xfId="73"/>
    <cellStyle name="20% - uthevingsfarge 5 2" xfId="74"/>
    <cellStyle name="20% - uthevingsfarge 5 3" xfId="75"/>
    <cellStyle name="20% - uthevingsfarge 5 4" xfId="76"/>
    <cellStyle name="20% - uthevingsfarge 5 5" xfId="77"/>
    <cellStyle name="20% - uthevingsfarge 5 6" xfId="78"/>
    <cellStyle name="20% - uthevingsfarge 5 7" xfId="79"/>
    <cellStyle name="20% - uthevingsfarge 5 8" xfId="80"/>
    <cellStyle name="20% - uthevingsfarge 5 9" xfId="81"/>
    <cellStyle name="20% - uthevingsfarge 6 10" xfId="82"/>
    <cellStyle name="20% - uthevingsfarge 6 11" xfId="83"/>
    <cellStyle name="20% - uthevingsfarge 6 12" xfId="84"/>
    <cellStyle name="20% - uthevingsfarge 6 13" xfId="85"/>
    <cellStyle name="20% - uthevingsfarge 6 14" xfId="86"/>
    <cellStyle name="20% - uthevingsfarge 6 15" xfId="87"/>
    <cellStyle name="20% - uthevingsfarge 6 16" xfId="88"/>
    <cellStyle name="20% - uthevingsfarge 6 2" xfId="89"/>
    <cellStyle name="20% - uthevingsfarge 6 3" xfId="90"/>
    <cellStyle name="20% - uthevingsfarge 6 4" xfId="91"/>
    <cellStyle name="20% - uthevingsfarge 6 5" xfId="92"/>
    <cellStyle name="20% - uthevingsfarge 6 6" xfId="93"/>
    <cellStyle name="20% - uthevingsfarge 6 7" xfId="94"/>
    <cellStyle name="20% - uthevingsfarge 6 8" xfId="95"/>
    <cellStyle name="20% - uthevingsfarge 6 9" xfId="96"/>
    <cellStyle name="40% - Accent1" xfId="97"/>
    <cellStyle name="40% - Accent2" xfId="98"/>
    <cellStyle name="40% - Accent3" xfId="99"/>
    <cellStyle name="40% - Accent4" xfId="100"/>
    <cellStyle name="40% - Accent5" xfId="101"/>
    <cellStyle name="40% - Accent6" xfId="102"/>
    <cellStyle name="40% - uthevingsfarge 1 10" xfId="103"/>
    <cellStyle name="40% - uthevingsfarge 1 11" xfId="104"/>
    <cellStyle name="40% - uthevingsfarge 1 12" xfId="105"/>
    <cellStyle name="40% - uthevingsfarge 1 13" xfId="106"/>
    <cellStyle name="40% - uthevingsfarge 1 14" xfId="107"/>
    <cellStyle name="40% - uthevingsfarge 1 15" xfId="108"/>
    <cellStyle name="40% - uthevingsfarge 1 16" xfId="109"/>
    <cellStyle name="40% - uthevingsfarge 1 2" xfId="110"/>
    <cellStyle name="40% - uthevingsfarge 1 3" xfId="111"/>
    <cellStyle name="40% - uthevingsfarge 1 4" xfId="112"/>
    <cellStyle name="40% - uthevingsfarge 1 5" xfId="113"/>
    <cellStyle name="40% - uthevingsfarge 1 6" xfId="114"/>
    <cellStyle name="40% - uthevingsfarge 1 7" xfId="115"/>
    <cellStyle name="40% - uthevingsfarge 1 8" xfId="116"/>
    <cellStyle name="40% - uthevingsfarge 1 9" xfId="117"/>
    <cellStyle name="40% - uthevingsfarge 2 10" xfId="118"/>
    <cellStyle name="40% - uthevingsfarge 2 11" xfId="119"/>
    <cellStyle name="40% - uthevingsfarge 2 12" xfId="120"/>
    <cellStyle name="40% - uthevingsfarge 2 13" xfId="121"/>
    <cellStyle name="40% - uthevingsfarge 2 14" xfId="122"/>
    <cellStyle name="40% - uthevingsfarge 2 15" xfId="123"/>
    <cellStyle name="40% - uthevingsfarge 2 16" xfId="124"/>
    <cellStyle name="40% - uthevingsfarge 2 2" xfId="125"/>
    <cellStyle name="40% - uthevingsfarge 2 3" xfId="126"/>
    <cellStyle name="40% - uthevingsfarge 2 4" xfId="127"/>
    <cellStyle name="40% - uthevingsfarge 2 5" xfId="128"/>
    <cellStyle name="40% - uthevingsfarge 2 6" xfId="129"/>
    <cellStyle name="40% - uthevingsfarge 2 7" xfId="130"/>
    <cellStyle name="40% - uthevingsfarge 2 8" xfId="131"/>
    <cellStyle name="40% - uthevingsfarge 2 9" xfId="132"/>
    <cellStyle name="40% - uthevingsfarge 3 10" xfId="133"/>
    <cellStyle name="40% - uthevingsfarge 3 11" xfId="134"/>
    <cellStyle name="40% - uthevingsfarge 3 12" xfId="135"/>
    <cellStyle name="40% - uthevingsfarge 3 13" xfId="136"/>
    <cellStyle name="40% - uthevingsfarge 3 14" xfId="137"/>
    <cellStyle name="40% - uthevingsfarge 3 15" xfId="138"/>
    <cellStyle name="40% - uthevingsfarge 3 16" xfId="139"/>
    <cellStyle name="40% - uthevingsfarge 3 2" xfId="140"/>
    <cellStyle name="40% - uthevingsfarge 3 3" xfId="141"/>
    <cellStyle name="40% - uthevingsfarge 3 4" xfId="142"/>
    <cellStyle name="40% - uthevingsfarge 3 5" xfId="143"/>
    <cellStyle name="40% - uthevingsfarge 3 6" xfId="144"/>
    <cellStyle name="40% - uthevingsfarge 3 7" xfId="145"/>
    <cellStyle name="40% - uthevingsfarge 3 8" xfId="146"/>
    <cellStyle name="40% - uthevingsfarge 3 9" xfId="147"/>
    <cellStyle name="40% - uthevingsfarge 4 10" xfId="148"/>
    <cellStyle name="40% - uthevingsfarge 4 11" xfId="149"/>
    <cellStyle name="40% - uthevingsfarge 4 12" xfId="150"/>
    <cellStyle name="40% - uthevingsfarge 4 13" xfId="151"/>
    <cellStyle name="40% - uthevingsfarge 4 14" xfId="152"/>
    <cellStyle name="40% - uthevingsfarge 4 15" xfId="153"/>
    <cellStyle name="40% - uthevingsfarge 4 16" xfId="154"/>
    <cellStyle name="40% - uthevingsfarge 4 2" xfId="155"/>
    <cellStyle name="40% - uthevingsfarge 4 3" xfId="156"/>
    <cellStyle name="40% - uthevingsfarge 4 4" xfId="157"/>
    <cellStyle name="40% - uthevingsfarge 4 5" xfId="158"/>
    <cellStyle name="40% - uthevingsfarge 4 6" xfId="159"/>
    <cellStyle name="40% - uthevingsfarge 4 7" xfId="160"/>
    <cellStyle name="40% - uthevingsfarge 4 8" xfId="161"/>
    <cellStyle name="40% - uthevingsfarge 4 9" xfId="162"/>
    <cellStyle name="40% - uthevingsfarge 5 10" xfId="163"/>
    <cellStyle name="40% - uthevingsfarge 5 11" xfId="164"/>
    <cellStyle name="40% - uthevingsfarge 5 12" xfId="165"/>
    <cellStyle name="40% - uthevingsfarge 5 13" xfId="166"/>
    <cellStyle name="40% - uthevingsfarge 5 14" xfId="167"/>
    <cellStyle name="40% - uthevingsfarge 5 15" xfId="168"/>
    <cellStyle name="40% - uthevingsfarge 5 16" xfId="169"/>
    <cellStyle name="40% - uthevingsfarge 5 2" xfId="170"/>
    <cellStyle name="40% - uthevingsfarge 5 3" xfId="171"/>
    <cellStyle name="40% - uthevingsfarge 5 4" xfId="172"/>
    <cellStyle name="40% - uthevingsfarge 5 5" xfId="173"/>
    <cellStyle name="40% - uthevingsfarge 5 6" xfId="174"/>
    <cellStyle name="40% - uthevingsfarge 5 7" xfId="175"/>
    <cellStyle name="40% - uthevingsfarge 5 8" xfId="176"/>
    <cellStyle name="40% - uthevingsfarge 5 9" xfId="177"/>
    <cellStyle name="40% - uthevingsfarge 6 10" xfId="178"/>
    <cellStyle name="40% - uthevingsfarge 6 11" xfId="179"/>
    <cellStyle name="40% - uthevingsfarge 6 12" xfId="180"/>
    <cellStyle name="40% - uthevingsfarge 6 13" xfId="181"/>
    <cellStyle name="40% - uthevingsfarge 6 14" xfId="182"/>
    <cellStyle name="40% - uthevingsfarge 6 15" xfId="183"/>
    <cellStyle name="40% - uthevingsfarge 6 16" xfId="184"/>
    <cellStyle name="40% - uthevingsfarge 6 2" xfId="185"/>
    <cellStyle name="40% - uthevingsfarge 6 3" xfId="186"/>
    <cellStyle name="40% - uthevingsfarge 6 4" xfId="187"/>
    <cellStyle name="40% - uthevingsfarge 6 5" xfId="188"/>
    <cellStyle name="40% - uthevingsfarge 6 6" xfId="189"/>
    <cellStyle name="40% - uthevingsfarge 6 7" xfId="190"/>
    <cellStyle name="40% - uthevingsfarge 6 8" xfId="191"/>
    <cellStyle name="40% - uthevingsfarge 6 9" xfId="192"/>
    <cellStyle name="60% - Accent1" xfId="193"/>
    <cellStyle name="60% - Accent2" xfId="194"/>
    <cellStyle name="60% - Accent3" xfId="195"/>
    <cellStyle name="60% - Accent4" xfId="196"/>
    <cellStyle name="60% - Accent5" xfId="197"/>
    <cellStyle name="60% - Accent6" xfId="198"/>
    <cellStyle name="60% - uthevingsfarge 1 10" xfId="199"/>
    <cellStyle name="60% - uthevingsfarge 1 11" xfId="200"/>
    <cellStyle name="60% - uthevingsfarge 1 12" xfId="201"/>
    <cellStyle name="60% - uthevingsfarge 1 13" xfId="202"/>
    <cellStyle name="60% - uthevingsfarge 1 14" xfId="203"/>
    <cellStyle name="60% - uthevingsfarge 1 15" xfId="204"/>
    <cellStyle name="60% - uthevingsfarge 1 16" xfId="205"/>
    <cellStyle name="60% - uthevingsfarge 1 2" xfId="206"/>
    <cellStyle name="60% - uthevingsfarge 1 3" xfId="207"/>
    <cellStyle name="60% - uthevingsfarge 1 4" xfId="208"/>
    <cellStyle name="60% - uthevingsfarge 1 5" xfId="209"/>
    <cellStyle name="60% - uthevingsfarge 1 6" xfId="210"/>
    <cellStyle name="60% - uthevingsfarge 1 7" xfId="211"/>
    <cellStyle name="60% - uthevingsfarge 1 8" xfId="212"/>
    <cellStyle name="60% - uthevingsfarge 1 9" xfId="213"/>
    <cellStyle name="60% - uthevingsfarge 2 10" xfId="214"/>
    <cellStyle name="60% - uthevingsfarge 2 11" xfId="215"/>
    <cellStyle name="60% - uthevingsfarge 2 12" xfId="216"/>
    <cellStyle name="60% - uthevingsfarge 2 13" xfId="217"/>
    <cellStyle name="60% - uthevingsfarge 2 14" xfId="218"/>
    <cellStyle name="60% - uthevingsfarge 2 15" xfId="219"/>
    <cellStyle name="60% - uthevingsfarge 2 16" xfId="220"/>
    <cellStyle name="60% - uthevingsfarge 2 2" xfId="221"/>
    <cellStyle name="60% - uthevingsfarge 2 3" xfId="222"/>
    <cellStyle name="60% - uthevingsfarge 2 4" xfId="223"/>
    <cellStyle name="60% - uthevingsfarge 2 5" xfId="224"/>
    <cellStyle name="60% - uthevingsfarge 2 6" xfId="225"/>
    <cellStyle name="60% - uthevingsfarge 2 7" xfId="226"/>
    <cellStyle name="60% - uthevingsfarge 2 8" xfId="227"/>
    <cellStyle name="60% - uthevingsfarge 2 9" xfId="228"/>
    <cellStyle name="60% - uthevingsfarge 3 10" xfId="229"/>
    <cellStyle name="60% - uthevingsfarge 3 11" xfId="230"/>
    <cellStyle name="60% - uthevingsfarge 3 12" xfId="231"/>
    <cellStyle name="60% - uthevingsfarge 3 13" xfId="232"/>
    <cellStyle name="60% - uthevingsfarge 3 14" xfId="233"/>
    <cellStyle name="60% - uthevingsfarge 3 15" xfId="234"/>
    <cellStyle name="60% - uthevingsfarge 3 16" xfId="235"/>
    <cellStyle name="60% - uthevingsfarge 3 2" xfId="236"/>
    <cellStyle name="60% - uthevingsfarge 3 3" xfId="237"/>
    <cellStyle name="60% - uthevingsfarge 3 4" xfId="238"/>
    <cellStyle name="60% - uthevingsfarge 3 5" xfId="239"/>
    <cellStyle name="60% - uthevingsfarge 3 6" xfId="240"/>
    <cellStyle name="60% - uthevingsfarge 3 7" xfId="241"/>
    <cellStyle name="60% - uthevingsfarge 3 8" xfId="242"/>
    <cellStyle name="60% - uthevingsfarge 3 9" xfId="243"/>
    <cellStyle name="60% - uthevingsfarge 4 10" xfId="244"/>
    <cellStyle name="60% - uthevingsfarge 4 11" xfId="245"/>
    <cellStyle name="60% - uthevingsfarge 4 12" xfId="246"/>
    <cellStyle name="60% - uthevingsfarge 4 13" xfId="247"/>
    <cellStyle name="60% - uthevingsfarge 4 14" xfId="248"/>
    <cellStyle name="60% - uthevingsfarge 4 15" xfId="249"/>
    <cellStyle name="60% - uthevingsfarge 4 16" xfId="250"/>
    <cellStyle name="60% - uthevingsfarge 4 2" xfId="251"/>
    <cellStyle name="60% - uthevingsfarge 4 3" xfId="252"/>
    <cellStyle name="60% - uthevingsfarge 4 4" xfId="253"/>
    <cellStyle name="60% - uthevingsfarge 4 5" xfId="254"/>
    <cellStyle name="60% - uthevingsfarge 4 6" xfId="255"/>
    <cellStyle name="60% - uthevingsfarge 4 7" xfId="256"/>
    <cellStyle name="60% - uthevingsfarge 4 8" xfId="257"/>
    <cellStyle name="60% - uthevingsfarge 4 9" xfId="258"/>
    <cellStyle name="60% - uthevingsfarge 5 10" xfId="259"/>
    <cellStyle name="60% - uthevingsfarge 5 11" xfId="260"/>
    <cellStyle name="60% - uthevingsfarge 5 12" xfId="261"/>
    <cellStyle name="60% - uthevingsfarge 5 13" xfId="262"/>
    <cellStyle name="60% - uthevingsfarge 5 14" xfId="263"/>
    <cellStyle name="60% - uthevingsfarge 5 15" xfId="264"/>
    <cellStyle name="60% - uthevingsfarge 5 16" xfId="265"/>
    <cellStyle name="60% - uthevingsfarge 5 2" xfId="266"/>
    <cellStyle name="60% - uthevingsfarge 5 3" xfId="267"/>
    <cellStyle name="60% - uthevingsfarge 5 4" xfId="268"/>
    <cellStyle name="60% - uthevingsfarge 5 5" xfId="269"/>
    <cellStyle name="60% - uthevingsfarge 5 6" xfId="270"/>
    <cellStyle name="60% - uthevingsfarge 5 7" xfId="271"/>
    <cellStyle name="60% - uthevingsfarge 5 8" xfId="272"/>
    <cellStyle name="60% - uthevingsfarge 5 9" xfId="273"/>
    <cellStyle name="60% - uthevingsfarge 6 10" xfId="274"/>
    <cellStyle name="60% - uthevingsfarge 6 11" xfId="275"/>
    <cellStyle name="60% - uthevingsfarge 6 12" xfId="276"/>
    <cellStyle name="60% - uthevingsfarge 6 13" xfId="277"/>
    <cellStyle name="60% - uthevingsfarge 6 14" xfId="278"/>
    <cellStyle name="60% - uthevingsfarge 6 15" xfId="279"/>
    <cellStyle name="60% - uthevingsfarge 6 16" xfId="280"/>
    <cellStyle name="60% - uthevingsfarge 6 2" xfId="281"/>
    <cellStyle name="60% - uthevingsfarge 6 3" xfId="282"/>
    <cellStyle name="60% - uthevingsfarge 6 4" xfId="283"/>
    <cellStyle name="60% - uthevingsfarge 6 5" xfId="284"/>
    <cellStyle name="60% - uthevingsfarge 6 6" xfId="285"/>
    <cellStyle name="60% - uthevingsfarge 6 7" xfId="286"/>
    <cellStyle name="60% - uthevingsfarge 6 8" xfId="287"/>
    <cellStyle name="60% - uthevingsfarge 6 9" xfId="288"/>
    <cellStyle name="Accent1" xfId="289"/>
    <cellStyle name="Accent2" xfId="290"/>
    <cellStyle name="Accent3" xfId="291"/>
    <cellStyle name="Accent4" xfId="292"/>
    <cellStyle name="Accent5" xfId="293"/>
    <cellStyle name="Accent6" xfId="294"/>
    <cellStyle name="Bad" xfId="295"/>
    <cellStyle name="Benyttet hyperkobling 2" xfId="296"/>
    <cellStyle name="Beregning 10" xfId="297"/>
    <cellStyle name="Beregning 11" xfId="298"/>
    <cellStyle name="Beregning 12" xfId="299"/>
    <cellStyle name="Beregning 13" xfId="300"/>
    <cellStyle name="Beregning 14" xfId="301"/>
    <cellStyle name="Beregning 15" xfId="302"/>
    <cellStyle name="Beregning 16" xfId="303"/>
    <cellStyle name="Beregning 2" xfId="304"/>
    <cellStyle name="Beregning 3" xfId="305"/>
    <cellStyle name="Beregning 4" xfId="306"/>
    <cellStyle name="Beregning 5" xfId="307"/>
    <cellStyle name="Beregning 6" xfId="308"/>
    <cellStyle name="Beregning 7" xfId="309"/>
    <cellStyle name="Beregning 8" xfId="310"/>
    <cellStyle name="Beregning 9" xfId="311"/>
    <cellStyle name="Calculation" xfId="312"/>
    <cellStyle name="Check Cell" xfId="313"/>
    <cellStyle name="Dårlig 10" xfId="314"/>
    <cellStyle name="Dårlig 11" xfId="315"/>
    <cellStyle name="Dårlig 12" xfId="316"/>
    <cellStyle name="Dårlig 13" xfId="317"/>
    <cellStyle name="Dårlig 14" xfId="318"/>
    <cellStyle name="Dårlig 15" xfId="319"/>
    <cellStyle name="Dårlig 16" xfId="320"/>
    <cellStyle name="Dårlig 2" xfId="321"/>
    <cellStyle name="Dårlig 3" xfId="322"/>
    <cellStyle name="Dårlig 4" xfId="323"/>
    <cellStyle name="Dårlig 5" xfId="324"/>
    <cellStyle name="Dårlig 6" xfId="325"/>
    <cellStyle name="Dårlig 7" xfId="326"/>
    <cellStyle name="Dårlig 8" xfId="327"/>
    <cellStyle name="Dårlig 9" xfId="328"/>
    <cellStyle name="Explanatory Text" xfId="329"/>
    <cellStyle name="Forklarende tekst 10" xfId="330"/>
    <cellStyle name="Forklarende tekst 11" xfId="331"/>
    <cellStyle name="Forklarende tekst 12" xfId="332"/>
    <cellStyle name="Forklarende tekst 13" xfId="333"/>
    <cellStyle name="Forklarende tekst 14" xfId="334"/>
    <cellStyle name="Forklarende tekst 15" xfId="335"/>
    <cellStyle name="Forklarende tekst 16" xfId="336"/>
    <cellStyle name="Forklarende tekst 2" xfId="337"/>
    <cellStyle name="Forklarende tekst 3" xfId="338"/>
    <cellStyle name="Forklarende tekst 4" xfId="339"/>
    <cellStyle name="Forklarende tekst 5" xfId="340"/>
    <cellStyle name="Forklarende tekst 6" xfId="341"/>
    <cellStyle name="Forklarende tekst 7" xfId="342"/>
    <cellStyle name="Forklarende tekst 8" xfId="343"/>
    <cellStyle name="Forklarende tekst 9" xfId="344"/>
    <cellStyle name="God 10" xfId="345"/>
    <cellStyle name="God 11" xfId="346"/>
    <cellStyle name="God 12" xfId="347"/>
    <cellStyle name="God 13" xfId="348"/>
    <cellStyle name="God 14" xfId="349"/>
    <cellStyle name="God 15" xfId="350"/>
    <cellStyle name="God 16" xfId="351"/>
    <cellStyle name="God 2" xfId="352"/>
    <cellStyle name="God 3" xfId="353"/>
    <cellStyle name="God 4" xfId="354"/>
    <cellStyle name="God 5" xfId="355"/>
    <cellStyle name="God 6" xfId="356"/>
    <cellStyle name="God 7" xfId="357"/>
    <cellStyle name="God 8" xfId="358"/>
    <cellStyle name="God 9" xfId="359"/>
    <cellStyle name="Good" xfId="360"/>
    <cellStyle name="Heading 1" xfId="361"/>
    <cellStyle name="Heading 2" xfId="362"/>
    <cellStyle name="Heading 3" xfId="363"/>
    <cellStyle name="Heading 4" xfId="364"/>
    <cellStyle name="Hyperkobling 2" xfId="365"/>
    <cellStyle name="Hyperlink_PbP" xfId="366"/>
    <cellStyle name="Inndata 10" xfId="367"/>
    <cellStyle name="Inndata 11" xfId="368"/>
    <cellStyle name="Inndata 12" xfId="369"/>
    <cellStyle name="Inndata 13" xfId="370"/>
    <cellStyle name="Inndata 14" xfId="371"/>
    <cellStyle name="Inndata 15" xfId="372"/>
    <cellStyle name="Inndata 16" xfId="373"/>
    <cellStyle name="Inndata 2" xfId="374"/>
    <cellStyle name="Inndata 3" xfId="375"/>
    <cellStyle name="Inndata 4" xfId="376"/>
    <cellStyle name="Inndata 5" xfId="377"/>
    <cellStyle name="Inndata 6" xfId="378"/>
    <cellStyle name="Inndata 7" xfId="379"/>
    <cellStyle name="Inndata 8" xfId="380"/>
    <cellStyle name="Inndata 9" xfId="381"/>
    <cellStyle name="Input" xfId="382"/>
    <cellStyle name="Koblet celle 10" xfId="383"/>
    <cellStyle name="Koblet celle 11" xfId="384"/>
    <cellStyle name="Koblet celle 12" xfId="385"/>
    <cellStyle name="Koblet celle 13" xfId="386"/>
    <cellStyle name="Koblet celle 14" xfId="387"/>
    <cellStyle name="Koblet celle 15" xfId="388"/>
    <cellStyle name="Koblet celle 16" xfId="389"/>
    <cellStyle name="Koblet celle 2" xfId="390"/>
    <cellStyle name="Koblet celle 3" xfId="391"/>
    <cellStyle name="Koblet celle 4" xfId="392"/>
    <cellStyle name="Koblet celle 5" xfId="393"/>
    <cellStyle name="Koblet celle 6" xfId="394"/>
    <cellStyle name="Koblet celle 7" xfId="395"/>
    <cellStyle name="Koblet celle 8" xfId="396"/>
    <cellStyle name="Koblet celle 9" xfId="397"/>
    <cellStyle name="Komma" xfId="3246" builtinId="3"/>
    <cellStyle name="Komma 2" xfId="398"/>
    <cellStyle name="Komma 2 2" xfId="399"/>
    <cellStyle name="Kontrollcelle 10" xfId="400"/>
    <cellStyle name="Kontrollcelle 11" xfId="401"/>
    <cellStyle name="Kontrollcelle 12" xfId="402"/>
    <cellStyle name="Kontrollcelle 13" xfId="403"/>
    <cellStyle name="Kontrollcelle 14" xfId="404"/>
    <cellStyle name="Kontrollcelle 15" xfId="405"/>
    <cellStyle name="Kontrollcelle 16" xfId="406"/>
    <cellStyle name="Kontrollcelle 2" xfId="407"/>
    <cellStyle name="Kontrollcelle 3" xfId="408"/>
    <cellStyle name="Kontrollcelle 4" xfId="409"/>
    <cellStyle name="Kontrollcelle 5" xfId="410"/>
    <cellStyle name="Kontrollcelle 6" xfId="411"/>
    <cellStyle name="Kontrollcelle 7" xfId="412"/>
    <cellStyle name="Kontrollcelle 8" xfId="413"/>
    <cellStyle name="Kontrollcelle 9" xfId="414"/>
    <cellStyle name="Linked Cell" xfId="415"/>
    <cellStyle name="Merknad 10" xfId="416"/>
    <cellStyle name="Merknad 11" xfId="417"/>
    <cellStyle name="Merknad 12" xfId="418"/>
    <cellStyle name="Merknad 13" xfId="419"/>
    <cellStyle name="Merknad 14" xfId="420"/>
    <cellStyle name="Merknad 15" xfId="421"/>
    <cellStyle name="Merknad 16" xfId="422"/>
    <cellStyle name="Merknad 2" xfId="423"/>
    <cellStyle name="Merknad 3" xfId="424"/>
    <cellStyle name="Merknad 4" xfId="425"/>
    <cellStyle name="Merknad 5" xfId="426"/>
    <cellStyle name="Merknad 6" xfId="427"/>
    <cellStyle name="Merknad 7" xfId="428"/>
    <cellStyle name="Merknad 8" xfId="429"/>
    <cellStyle name="Merknad 9" xfId="430"/>
    <cellStyle name="Neutral" xfId="431"/>
    <cellStyle name="Normal" xfId="0" builtinId="0"/>
    <cellStyle name="Normal 10" xfId="432"/>
    <cellStyle name="Normal 10 2" xfId="433"/>
    <cellStyle name="Normal 10 2 10" xfId="434"/>
    <cellStyle name="Normal 10 2 2" xfId="435"/>
    <cellStyle name="Normal 10 2 3" xfId="436"/>
    <cellStyle name="Normal 10 2 4" xfId="437"/>
    <cellStyle name="Normal 10 2 5" xfId="438"/>
    <cellStyle name="Normal 10 2 6" xfId="439"/>
    <cellStyle name="Normal 10 2 7" xfId="440"/>
    <cellStyle name="Normal 10 2 8" xfId="441"/>
    <cellStyle name="Normal 10 2 9" xfId="442"/>
    <cellStyle name="Normal 10 3" xfId="443"/>
    <cellStyle name="Normal 10 3 10" xfId="444"/>
    <cellStyle name="Normal 10 3 2" xfId="445"/>
    <cellStyle name="Normal 10 3 3" xfId="446"/>
    <cellStyle name="Normal 10 3 4" xfId="447"/>
    <cellStyle name="Normal 10 3 5" xfId="448"/>
    <cellStyle name="Normal 10 3 6" xfId="449"/>
    <cellStyle name="Normal 10 3 7" xfId="450"/>
    <cellStyle name="Normal 10 3 8" xfId="451"/>
    <cellStyle name="Normal 10 3 9" xfId="452"/>
    <cellStyle name="Normal 10 4" xfId="453"/>
    <cellStyle name="Normal 10 4 10" xfId="454"/>
    <cellStyle name="Normal 10 4 2" xfId="455"/>
    <cellStyle name="Normal 10 4 3" xfId="456"/>
    <cellStyle name="Normal 10 4 4" xfId="457"/>
    <cellStyle name="Normal 10 4 5" xfId="458"/>
    <cellStyle name="Normal 10 4 6" xfId="459"/>
    <cellStyle name="Normal 10 4 7" xfId="460"/>
    <cellStyle name="Normal 10 4 8" xfId="461"/>
    <cellStyle name="Normal 10 4 9" xfId="462"/>
    <cellStyle name="Normal 10 5" xfId="463"/>
    <cellStyle name="Normal 10 5 10" xfId="464"/>
    <cellStyle name="Normal 10 5 2" xfId="465"/>
    <cellStyle name="Normal 10 5 3" xfId="466"/>
    <cellStyle name="Normal 10 5 4" xfId="467"/>
    <cellStyle name="Normal 10 5 5" xfId="468"/>
    <cellStyle name="Normal 10 5 6" xfId="469"/>
    <cellStyle name="Normal 10 5 7" xfId="470"/>
    <cellStyle name="Normal 10 5 8" xfId="471"/>
    <cellStyle name="Normal 10 5 9" xfId="472"/>
    <cellStyle name="Normal 10 6" xfId="473"/>
    <cellStyle name="Normal 10 6 2" xfId="474"/>
    <cellStyle name="Normal 10 6 3" xfId="475"/>
    <cellStyle name="Normal 10 6 4" xfId="476"/>
    <cellStyle name="Normal 10 6 5" xfId="477"/>
    <cellStyle name="Normal 10 6 6" xfId="478"/>
    <cellStyle name="Normal 10 6 7" xfId="479"/>
    <cellStyle name="Normal 10 6 8" xfId="480"/>
    <cellStyle name="Normal 10 6 9" xfId="481"/>
    <cellStyle name="Normal 10 7" xfId="482"/>
    <cellStyle name="Normal 10 7 2" xfId="483"/>
    <cellStyle name="Normal 10 7 3" xfId="484"/>
    <cellStyle name="Normal 10 7 4" xfId="485"/>
    <cellStyle name="Normal 10 7 5" xfId="486"/>
    <cellStyle name="Normal 10 7 6" xfId="487"/>
    <cellStyle name="Normal 10 7 7" xfId="488"/>
    <cellStyle name="Normal 10 7 8" xfId="489"/>
    <cellStyle name="Normal 10 7 9" xfId="490"/>
    <cellStyle name="Normal 10 8" xfId="491"/>
    <cellStyle name="Normal 10 9" xfId="492"/>
    <cellStyle name="Normal 11" xfId="493"/>
    <cellStyle name="Normal 11 2" xfId="494"/>
    <cellStyle name="Normal 11 3" xfId="495"/>
    <cellStyle name="Normal 11 4" xfId="496"/>
    <cellStyle name="Normal 11 5" xfId="497"/>
    <cellStyle name="Normal 11 6" xfId="498"/>
    <cellStyle name="Normal 11 7" xfId="499"/>
    <cellStyle name="Normal 11 8" xfId="500"/>
    <cellStyle name="Normal 11 9" xfId="501"/>
    <cellStyle name="Normal 12" xfId="502"/>
    <cellStyle name="Normal 12 2" xfId="503"/>
    <cellStyle name="Normal 12 2 10" xfId="504"/>
    <cellStyle name="Normal 12 2 2" xfId="505"/>
    <cellStyle name="Normal 12 2 3" xfId="506"/>
    <cellStyle name="Normal 12 2 4" xfId="507"/>
    <cellStyle name="Normal 12 2 5" xfId="508"/>
    <cellStyle name="Normal 12 2 6" xfId="509"/>
    <cellStyle name="Normal 12 2 7" xfId="510"/>
    <cellStyle name="Normal 12 2 8" xfId="511"/>
    <cellStyle name="Normal 12 2 9" xfId="512"/>
    <cellStyle name="Normal 12 3" xfId="513"/>
    <cellStyle name="Normal 12 3 10" xfId="514"/>
    <cellStyle name="Normal 12 3 2" xfId="515"/>
    <cellStyle name="Normal 12 3 3" xfId="516"/>
    <cellStyle name="Normal 12 3 4" xfId="517"/>
    <cellStyle name="Normal 12 3 5" xfId="518"/>
    <cellStyle name="Normal 12 3 6" xfId="519"/>
    <cellStyle name="Normal 12 3 7" xfId="520"/>
    <cellStyle name="Normal 12 3 8" xfId="521"/>
    <cellStyle name="Normal 12 3 9" xfId="522"/>
    <cellStyle name="Normal 12 4" xfId="523"/>
    <cellStyle name="Normal 12 4 10" xfId="524"/>
    <cellStyle name="Normal 12 4 2" xfId="525"/>
    <cellStyle name="Normal 12 4 3" xfId="526"/>
    <cellStyle name="Normal 12 4 4" xfId="527"/>
    <cellStyle name="Normal 12 4 5" xfId="528"/>
    <cellStyle name="Normal 12 4 6" xfId="529"/>
    <cellStyle name="Normal 12 4 7" xfId="530"/>
    <cellStyle name="Normal 12 4 8" xfId="531"/>
    <cellStyle name="Normal 12 4 9" xfId="532"/>
    <cellStyle name="Normal 12 5" xfId="533"/>
    <cellStyle name="Normal 12 5 10" xfId="534"/>
    <cellStyle name="Normal 12 5 2" xfId="535"/>
    <cellStyle name="Normal 12 5 3" xfId="536"/>
    <cellStyle name="Normal 12 5 4" xfId="537"/>
    <cellStyle name="Normal 12 5 5" xfId="538"/>
    <cellStyle name="Normal 12 5 6" xfId="539"/>
    <cellStyle name="Normal 12 5 7" xfId="540"/>
    <cellStyle name="Normal 12 5 8" xfId="541"/>
    <cellStyle name="Normal 12 5 9" xfId="542"/>
    <cellStyle name="Normal 12 6" xfId="543"/>
    <cellStyle name="Normal 12 6 2" xfId="544"/>
    <cellStyle name="Normal 12 6 3" xfId="545"/>
    <cellStyle name="Normal 12 6 4" xfId="546"/>
    <cellStyle name="Normal 12 6 5" xfId="547"/>
    <cellStyle name="Normal 12 6 6" xfId="548"/>
    <cellStyle name="Normal 12 6 7" xfId="549"/>
    <cellStyle name="Normal 12 6 8" xfId="550"/>
    <cellStyle name="Normal 12 6 9" xfId="551"/>
    <cellStyle name="Normal 12 7" xfId="552"/>
    <cellStyle name="Normal 12 7 2" xfId="553"/>
    <cellStyle name="Normal 12 7 3" xfId="554"/>
    <cellStyle name="Normal 12 7 4" xfId="555"/>
    <cellStyle name="Normal 12 7 5" xfId="556"/>
    <cellStyle name="Normal 12 7 6" xfId="557"/>
    <cellStyle name="Normal 12 7 7" xfId="558"/>
    <cellStyle name="Normal 12 7 8" xfId="559"/>
    <cellStyle name="Normal 12 7 9" xfId="560"/>
    <cellStyle name="Normal 12 8" xfId="561"/>
    <cellStyle name="Normal 12 9" xfId="562"/>
    <cellStyle name="Normal 13" xfId="563"/>
    <cellStyle name="Normal 13 2" xfId="564"/>
    <cellStyle name="Normal 13 2 10" xfId="565"/>
    <cellStyle name="Normal 13 2 2" xfId="566"/>
    <cellStyle name="Normal 13 2 3" xfId="567"/>
    <cellStyle name="Normal 13 2 4" xfId="568"/>
    <cellStyle name="Normal 13 2 5" xfId="569"/>
    <cellStyle name="Normal 13 2 6" xfId="570"/>
    <cellStyle name="Normal 13 2 7" xfId="571"/>
    <cellStyle name="Normal 13 2 8" xfId="572"/>
    <cellStyle name="Normal 13 2 9" xfId="573"/>
    <cellStyle name="Normal 13 3" xfId="574"/>
    <cellStyle name="Normal 13 3 10" xfId="575"/>
    <cellStyle name="Normal 13 3 2" xfId="576"/>
    <cellStyle name="Normal 13 3 3" xfId="577"/>
    <cellStyle name="Normal 13 3 4" xfId="578"/>
    <cellStyle name="Normal 13 3 5" xfId="579"/>
    <cellStyle name="Normal 13 3 6" xfId="580"/>
    <cellStyle name="Normal 13 3 7" xfId="581"/>
    <cellStyle name="Normal 13 3 8" xfId="582"/>
    <cellStyle name="Normal 13 3 9" xfId="583"/>
    <cellStyle name="Normal 13 4" xfId="584"/>
    <cellStyle name="Normal 13 4 10" xfId="585"/>
    <cellStyle name="Normal 13 4 2" xfId="586"/>
    <cellStyle name="Normal 13 4 3" xfId="587"/>
    <cellStyle name="Normal 13 4 4" xfId="588"/>
    <cellStyle name="Normal 13 4 5" xfId="589"/>
    <cellStyle name="Normal 13 4 6" xfId="590"/>
    <cellStyle name="Normal 13 4 7" xfId="591"/>
    <cellStyle name="Normal 13 4 8" xfId="592"/>
    <cellStyle name="Normal 13 4 9" xfId="593"/>
    <cellStyle name="Normal 13 5" xfId="594"/>
    <cellStyle name="Normal 13 5 10" xfId="595"/>
    <cellStyle name="Normal 13 5 2" xfId="596"/>
    <cellStyle name="Normal 13 5 3" xfId="597"/>
    <cellStyle name="Normal 13 5 4" xfId="598"/>
    <cellStyle name="Normal 13 5 5" xfId="599"/>
    <cellStyle name="Normal 13 5 6" xfId="600"/>
    <cellStyle name="Normal 13 5 7" xfId="601"/>
    <cellStyle name="Normal 13 5 8" xfId="602"/>
    <cellStyle name="Normal 13 5 9" xfId="603"/>
    <cellStyle name="Normal 13 6" xfId="604"/>
    <cellStyle name="Normal 13 6 2" xfId="605"/>
    <cellStyle name="Normal 13 6 3" xfId="606"/>
    <cellStyle name="Normal 13 6 4" xfId="607"/>
    <cellStyle name="Normal 13 6 5" xfId="608"/>
    <cellStyle name="Normal 13 6 6" xfId="609"/>
    <cellStyle name="Normal 13 6 7" xfId="610"/>
    <cellStyle name="Normal 13 6 8" xfId="611"/>
    <cellStyle name="Normal 13 6 9" xfId="612"/>
    <cellStyle name="Normal 13 7" xfId="613"/>
    <cellStyle name="Normal 13 7 2" xfId="614"/>
    <cellStyle name="Normal 13 7 3" xfId="615"/>
    <cellStyle name="Normal 13 7 4" xfId="616"/>
    <cellStyle name="Normal 13 7 5" xfId="617"/>
    <cellStyle name="Normal 13 7 6" xfId="618"/>
    <cellStyle name="Normal 13 7 7" xfId="619"/>
    <cellStyle name="Normal 13 7 8" xfId="620"/>
    <cellStyle name="Normal 13 7 9" xfId="621"/>
    <cellStyle name="Normal 13 8" xfId="622"/>
    <cellStyle name="Normal 13 9" xfId="623"/>
    <cellStyle name="Normal 14" xfId="624"/>
    <cellStyle name="Normal 14 2" xfId="625"/>
    <cellStyle name="Normal 14 2 10" xfId="626"/>
    <cellStyle name="Normal 14 2 2" xfId="627"/>
    <cellStyle name="Normal 14 2 3" xfId="628"/>
    <cellStyle name="Normal 14 2 4" xfId="629"/>
    <cellStyle name="Normal 14 2 5" xfId="630"/>
    <cellStyle name="Normal 14 2 6" xfId="631"/>
    <cellStyle name="Normal 14 2 7" xfId="632"/>
    <cellStyle name="Normal 14 2 8" xfId="633"/>
    <cellStyle name="Normal 14 2 9" xfId="634"/>
    <cellStyle name="Normal 14 3" xfId="635"/>
    <cellStyle name="Normal 14 3 10" xfId="636"/>
    <cellStyle name="Normal 14 3 2" xfId="637"/>
    <cellStyle name="Normal 14 3 3" xfId="638"/>
    <cellStyle name="Normal 14 3 4" xfId="639"/>
    <cellStyle name="Normal 14 3 5" xfId="640"/>
    <cellStyle name="Normal 14 3 6" xfId="641"/>
    <cellStyle name="Normal 14 3 7" xfId="642"/>
    <cellStyle name="Normal 14 3 8" xfId="643"/>
    <cellStyle name="Normal 14 3 9" xfId="644"/>
    <cellStyle name="Normal 14 4" xfId="645"/>
    <cellStyle name="Normal 14 4 10" xfId="646"/>
    <cellStyle name="Normal 14 4 2" xfId="647"/>
    <cellStyle name="Normal 14 4 3" xfId="648"/>
    <cellStyle name="Normal 14 4 4" xfId="649"/>
    <cellStyle name="Normal 14 4 5" xfId="650"/>
    <cellStyle name="Normal 14 4 6" xfId="651"/>
    <cellStyle name="Normal 14 4 7" xfId="652"/>
    <cellStyle name="Normal 14 4 8" xfId="653"/>
    <cellStyle name="Normal 14 4 9" xfId="654"/>
    <cellStyle name="Normal 14 5" xfId="655"/>
    <cellStyle name="Normal 14 5 10" xfId="656"/>
    <cellStyle name="Normal 14 5 2" xfId="657"/>
    <cellStyle name="Normal 14 5 3" xfId="658"/>
    <cellStyle name="Normal 14 5 4" xfId="659"/>
    <cellStyle name="Normal 14 5 5" xfId="660"/>
    <cellStyle name="Normal 14 5 6" xfId="661"/>
    <cellStyle name="Normal 14 5 7" xfId="662"/>
    <cellStyle name="Normal 14 5 8" xfId="663"/>
    <cellStyle name="Normal 14 5 9" xfId="664"/>
    <cellStyle name="Normal 14 6" xfId="665"/>
    <cellStyle name="Normal 14 6 2" xfId="666"/>
    <cellStyle name="Normal 14 6 3" xfId="667"/>
    <cellStyle name="Normal 14 6 4" xfId="668"/>
    <cellStyle name="Normal 14 6 5" xfId="669"/>
    <cellStyle name="Normal 14 6 6" xfId="670"/>
    <cellStyle name="Normal 14 6 7" xfId="671"/>
    <cellStyle name="Normal 14 6 8" xfId="672"/>
    <cellStyle name="Normal 14 6 9" xfId="673"/>
    <cellStyle name="Normal 14 7" xfId="674"/>
    <cellStyle name="Normal 14 7 2" xfId="675"/>
    <cellStyle name="Normal 14 7 3" xfId="676"/>
    <cellStyle name="Normal 14 7 4" xfId="677"/>
    <cellStyle name="Normal 14 7 5" xfId="678"/>
    <cellStyle name="Normal 14 7 6" xfId="679"/>
    <cellStyle name="Normal 14 7 7" xfId="680"/>
    <cellStyle name="Normal 14 7 8" xfId="681"/>
    <cellStyle name="Normal 14 7 9" xfId="682"/>
    <cellStyle name="Normal 14 8" xfId="683"/>
    <cellStyle name="Normal 14 9" xfId="684"/>
    <cellStyle name="Normal 15" xfId="685"/>
    <cellStyle name="Normal 15 2" xfId="686"/>
    <cellStyle name="Normal 15 2 10" xfId="687"/>
    <cellStyle name="Normal 15 2 2" xfId="688"/>
    <cellStyle name="Normal 15 2 3" xfId="689"/>
    <cellStyle name="Normal 15 2 4" xfId="690"/>
    <cellStyle name="Normal 15 2 5" xfId="691"/>
    <cellStyle name="Normal 15 2 6" xfId="692"/>
    <cellStyle name="Normal 15 2 7" xfId="693"/>
    <cellStyle name="Normal 15 2 8" xfId="694"/>
    <cellStyle name="Normal 15 2 9" xfId="695"/>
    <cellStyle name="Normal 15 3" xfId="696"/>
    <cellStyle name="Normal 15 3 10" xfId="697"/>
    <cellStyle name="Normal 15 3 2" xfId="698"/>
    <cellStyle name="Normal 15 3 3" xfId="699"/>
    <cellStyle name="Normal 15 3 4" xfId="700"/>
    <cellStyle name="Normal 15 3 5" xfId="701"/>
    <cellStyle name="Normal 15 3 6" xfId="702"/>
    <cellStyle name="Normal 15 3 7" xfId="703"/>
    <cellStyle name="Normal 15 3 8" xfId="704"/>
    <cellStyle name="Normal 15 3 9" xfId="705"/>
    <cellStyle name="Normal 15 4" xfId="706"/>
    <cellStyle name="Normal 15 4 10" xfId="707"/>
    <cellStyle name="Normal 15 4 2" xfId="708"/>
    <cellStyle name="Normal 15 4 3" xfId="709"/>
    <cellStyle name="Normal 15 4 4" xfId="710"/>
    <cellStyle name="Normal 15 4 5" xfId="711"/>
    <cellStyle name="Normal 15 4 6" xfId="712"/>
    <cellStyle name="Normal 15 4 7" xfId="713"/>
    <cellStyle name="Normal 15 4 8" xfId="714"/>
    <cellStyle name="Normal 15 4 9" xfId="715"/>
    <cellStyle name="Normal 15 5" xfId="716"/>
    <cellStyle name="Normal 15 5 10" xfId="717"/>
    <cellStyle name="Normal 15 5 2" xfId="718"/>
    <cellStyle name="Normal 15 5 3" xfId="719"/>
    <cellStyle name="Normal 15 5 4" xfId="720"/>
    <cellStyle name="Normal 15 5 5" xfId="721"/>
    <cellStyle name="Normal 15 5 6" xfId="722"/>
    <cellStyle name="Normal 15 5 7" xfId="723"/>
    <cellStyle name="Normal 15 5 8" xfId="724"/>
    <cellStyle name="Normal 15 5 9" xfId="725"/>
    <cellStyle name="Normal 15 6" xfId="726"/>
    <cellStyle name="Normal 15 6 2" xfId="727"/>
    <cellStyle name="Normal 15 6 3" xfId="728"/>
    <cellStyle name="Normal 15 6 4" xfId="729"/>
    <cellStyle name="Normal 15 6 5" xfId="730"/>
    <cellStyle name="Normal 15 6 6" xfId="731"/>
    <cellStyle name="Normal 15 6 7" xfId="732"/>
    <cellStyle name="Normal 15 6 8" xfId="733"/>
    <cellStyle name="Normal 15 6 9" xfId="734"/>
    <cellStyle name="Normal 15 7" xfId="735"/>
    <cellStyle name="Normal 15 7 2" xfId="736"/>
    <cellStyle name="Normal 15 7 3" xfId="737"/>
    <cellStyle name="Normal 15 7 4" xfId="738"/>
    <cellStyle name="Normal 15 7 5" xfId="739"/>
    <cellStyle name="Normal 15 7 6" xfId="740"/>
    <cellStyle name="Normal 15 7 7" xfId="741"/>
    <cellStyle name="Normal 15 7 8" xfId="742"/>
    <cellStyle name="Normal 15 7 9" xfId="743"/>
    <cellStyle name="Normal 15 8" xfId="744"/>
    <cellStyle name="Normal 15 9" xfId="745"/>
    <cellStyle name="Normal 16" xfId="746"/>
    <cellStyle name="Normal 16 2" xfId="747"/>
    <cellStyle name="Normal 16 2 10" xfId="748"/>
    <cellStyle name="Normal 16 2 2" xfId="749"/>
    <cellStyle name="Normal 16 2 3" xfId="750"/>
    <cellStyle name="Normal 16 2 4" xfId="751"/>
    <cellStyle name="Normal 16 2 5" xfId="752"/>
    <cellStyle name="Normal 16 2 6" xfId="753"/>
    <cellStyle name="Normal 16 2 7" xfId="754"/>
    <cellStyle name="Normal 16 2 8" xfId="755"/>
    <cellStyle name="Normal 16 2 9" xfId="756"/>
    <cellStyle name="Normal 16 3" xfId="757"/>
    <cellStyle name="Normal 16 3 10" xfId="758"/>
    <cellStyle name="Normal 16 3 2" xfId="759"/>
    <cellStyle name="Normal 16 3 3" xfId="760"/>
    <cellStyle name="Normal 16 3 4" xfId="761"/>
    <cellStyle name="Normal 16 3 5" xfId="762"/>
    <cellStyle name="Normal 16 3 6" xfId="763"/>
    <cellStyle name="Normal 16 3 7" xfId="764"/>
    <cellStyle name="Normal 16 3 8" xfId="765"/>
    <cellStyle name="Normal 16 3 9" xfId="766"/>
    <cellStyle name="Normal 16 4" xfId="767"/>
    <cellStyle name="Normal 16 4 10" xfId="768"/>
    <cellStyle name="Normal 16 4 2" xfId="769"/>
    <cellStyle name="Normal 16 4 3" xfId="770"/>
    <cellStyle name="Normal 16 4 4" xfId="771"/>
    <cellStyle name="Normal 16 4 5" xfId="772"/>
    <cellStyle name="Normal 16 4 6" xfId="773"/>
    <cellStyle name="Normal 16 4 7" xfId="774"/>
    <cellStyle name="Normal 16 4 8" xfId="775"/>
    <cellStyle name="Normal 16 4 9" xfId="776"/>
    <cellStyle name="Normal 16 5" xfId="777"/>
    <cellStyle name="Normal 16 5 10" xfId="778"/>
    <cellStyle name="Normal 16 5 2" xfId="779"/>
    <cellStyle name="Normal 16 5 3" xfId="780"/>
    <cellStyle name="Normal 16 5 4" xfId="781"/>
    <cellStyle name="Normal 16 5 5" xfId="782"/>
    <cellStyle name="Normal 16 5 6" xfId="783"/>
    <cellStyle name="Normal 16 5 7" xfId="784"/>
    <cellStyle name="Normal 16 5 8" xfId="785"/>
    <cellStyle name="Normal 16 5 9" xfId="786"/>
    <cellStyle name="Normal 16 6" xfId="787"/>
    <cellStyle name="Normal 16 6 2" xfId="788"/>
    <cellStyle name="Normal 16 6 3" xfId="789"/>
    <cellStyle name="Normal 16 6 4" xfId="790"/>
    <cellStyle name="Normal 16 6 5" xfId="791"/>
    <cellStyle name="Normal 16 6 6" xfId="792"/>
    <cellStyle name="Normal 16 6 7" xfId="793"/>
    <cellStyle name="Normal 16 6 8" xfId="794"/>
    <cellStyle name="Normal 16 6 9" xfId="795"/>
    <cellStyle name="Normal 16 7" xfId="796"/>
    <cellStyle name="Normal 16 7 2" xfId="797"/>
    <cellStyle name="Normal 16 7 3" xfId="798"/>
    <cellStyle name="Normal 16 7 4" xfId="799"/>
    <cellStyle name="Normal 16 7 5" xfId="800"/>
    <cellStyle name="Normal 16 7 6" xfId="801"/>
    <cellStyle name="Normal 16 7 7" xfId="802"/>
    <cellStyle name="Normal 16 7 8" xfId="803"/>
    <cellStyle name="Normal 16 7 9" xfId="804"/>
    <cellStyle name="Normal 16 8" xfId="805"/>
    <cellStyle name="Normal 16 9" xfId="806"/>
    <cellStyle name="Normal 17" xfId="807"/>
    <cellStyle name="Normal 17 2" xfId="808"/>
    <cellStyle name="Normal 17 3" xfId="809"/>
    <cellStyle name="Normal 17 4" xfId="810"/>
    <cellStyle name="Normal 17 5" xfId="811"/>
    <cellStyle name="Normal 17 6" xfId="812"/>
    <cellStyle name="Normal 17 7" xfId="813"/>
    <cellStyle name="Normal 17 8" xfId="814"/>
    <cellStyle name="Normal 17 9" xfId="815"/>
    <cellStyle name="Normal 18" xfId="816"/>
    <cellStyle name="Normal 18 2" xfId="817"/>
    <cellStyle name="Normal 18 3" xfId="818"/>
    <cellStyle name="Normal 18 4" xfId="819"/>
    <cellStyle name="Normal 18 4 10" xfId="820"/>
    <cellStyle name="Normal 18 4 10 2" xfId="821"/>
    <cellStyle name="Normal 18 4 10 3" xfId="822"/>
    <cellStyle name="Normal 18 4 10 4" xfId="823"/>
    <cellStyle name="Normal 18 4 10 5" xfId="824"/>
    <cellStyle name="Normal 18 4 10 6" xfId="825"/>
    <cellStyle name="Normal 18 4 10 7" xfId="826"/>
    <cellStyle name="Normal 18 4 10 8" xfId="827"/>
    <cellStyle name="Normal 18 4 2" xfId="828"/>
    <cellStyle name="Normal 18 4 2 10" xfId="829"/>
    <cellStyle name="Normal 18 4 2 11" xfId="830"/>
    <cellStyle name="Normal 18 4 2 12" xfId="831"/>
    <cellStyle name="Normal 18 4 2 13" xfId="832"/>
    <cellStyle name="Normal 18 4 2 14" xfId="833"/>
    <cellStyle name="Normal 18 4 2 15" xfId="834"/>
    <cellStyle name="Normal 18 4 2 16" xfId="835"/>
    <cellStyle name="Normal 18 4 2 2" xfId="836"/>
    <cellStyle name="Normal 18 4 2 3" xfId="837"/>
    <cellStyle name="Normal 18 4 2 4" xfId="838"/>
    <cellStyle name="Normal 18 4 2 5" xfId="839"/>
    <cellStyle name="Normal 18 4 2 6" xfId="840"/>
    <cellStyle name="Normal 18 4 2 7" xfId="841"/>
    <cellStyle name="Normal 18 4 2 8" xfId="842"/>
    <cellStyle name="Normal 18 4 2 9" xfId="843"/>
    <cellStyle name="Normal 18 4 3" xfId="844"/>
    <cellStyle name="Normal 18 4 4" xfId="845"/>
    <cellStyle name="Normal 18 4 4 2" xfId="846"/>
    <cellStyle name="Normal 18 4 4 3" xfId="847"/>
    <cellStyle name="Normal 18 4 4 4" xfId="848"/>
    <cellStyle name="Normal 18 4 4 5" xfId="849"/>
    <cellStyle name="Normal 18 4 4 6" xfId="850"/>
    <cellStyle name="Normal 18 4 4 7" xfId="851"/>
    <cellStyle name="Normal 18 4 4 8" xfId="852"/>
    <cellStyle name="Normal 18 4 5" xfId="853"/>
    <cellStyle name="Normal 18 4 5 2" xfId="854"/>
    <cellStyle name="Normal 18 4 5 3" xfId="855"/>
    <cellStyle name="Normal 18 4 5 4" xfId="856"/>
    <cellStyle name="Normal 18 4 5 5" xfId="857"/>
    <cellStyle name="Normal 18 4 5 6" xfId="858"/>
    <cellStyle name="Normal 18 4 5 7" xfId="859"/>
    <cellStyle name="Normal 18 4 5 8" xfId="860"/>
    <cellStyle name="Normal 18 4 6" xfId="861"/>
    <cellStyle name="Normal 18 4 6 2" xfId="862"/>
    <cellStyle name="Normal 18 4 6 3" xfId="863"/>
    <cellStyle name="Normal 18 4 6 4" xfId="864"/>
    <cellStyle name="Normal 18 4 6 5" xfId="865"/>
    <cellStyle name="Normal 18 4 6 6" xfId="866"/>
    <cellStyle name="Normal 18 4 6 7" xfId="867"/>
    <cellStyle name="Normal 18 4 6 8" xfId="868"/>
    <cellStyle name="Normal 18 4 7" xfId="869"/>
    <cellStyle name="Normal 18 4 7 2" xfId="870"/>
    <cellStyle name="Normal 18 4 7 3" xfId="871"/>
    <cellStyle name="Normal 18 4 7 4" xfId="872"/>
    <cellStyle name="Normal 18 4 7 5" xfId="873"/>
    <cellStyle name="Normal 18 4 7 6" xfId="874"/>
    <cellStyle name="Normal 18 4 7 7" xfId="875"/>
    <cellStyle name="Normal 18 4 7 8" xfId="876"/>
    <cellStyle name="Normal 18 4 8" xfId="877"/>
    <cellStyle name="Normal 18 4 8 2" xfId="878"/>
    <cellStyle name="Normal 18 4 8 3" xfId="879"/>
    <cellStyle name="Normal 18 4 8 4" xfId="880"/>
    <cellStyle name="Normal 18 4 8 5" xfId="881"/>
    <cellStyle name="Normal 18 4 8 6" xfId="882"/>
    <cellStyle name="Normal 18 4 8 7" xfId="883"/>
    <cellStyle name="Normal 18 4 8 8" xfId="884"/>
    <cellStyle name="Normal 18 4 9" xfId="885"/>
    <cellStyle name="Normal 18 4 9 2" xfId="886"/>
    <cellStyle name="Normal 18 4 9 3" xfId="887"/>
    <cellStyle name="Normal 18 4 9 4" xfId="888"/>
    <cellStyle name="Normal 18 4 9 5" xfId="889"/>
    <cellStyle name="Normal 18 4 9 6" xfId="890"/>
    <cellStyle name="Normal 18 4 9 7" xfId="891"/>
    <cellStyle name="Normal 18 4 9 8" xfId="892"/>
    <cellStyle name="Normal 18 5" xfId="893"/>
    <cellStyle name="Normal 18 5 10" xfId="894"/>
    <cellStyle name="Normal 18 5 10 2" xfId="895"/>
    <cellStyle name="Normal 18 5 10 3" xfId="896"/>
    <cellStyle name="Normal 18 5 10 4" xfId="897"/>
    <cellStyle name="Normal 18 5 10 5" xfId="898"/>
    <cellStyle name="Normal 18 5 10 6" xfId="899"/>
    <cellStyle name="Normal 18 5 10 7" xfId="900"/>
    <cellStyle name="Normal 18 5 10 8" xfId="901"/>
    <cellStyle name="Normal 18 5 2" xfId="902"/>
    <cellStyle name="Normal 18 5 2 10" xfId="903"/>
    <cellStyle name="Normal 18 5 2 11" xfId="904"/>
    <cellStyle name="Normal 18 5 2 12" xfId="905"/>
    <cellStyle name="Normal 18 5 2 13" xfId="906"/>
    <cellStyle name="Normal 18 5 2 14" xfId="907"/>
    <cellStyle name="Normal 18 5 2 15" xfId="908"/>
    <cellStyle name="Normal 18 5 2 16" xfId="909"/>
    <cellStyle name="Normal 18 5 2 2" xfId="910"/>
    <cellStyle name="Normal 18 5 2 3" xfId="911"/>
    <cellStyle name="Normal 18 5 2 4" xfId="912"/>
    <cellStyle name="Normal 18 5 2 5" xfId="913"/>
    <cellStyle name="Normal 18 5 2 6" xfId="914"/>
    <cellStyle name="Normal 18 5 2 7" xfId="915"/>
    <cellStyle name="Normal 18 5 2 8" xfId="916"/>
    <cellStyle name="Normal 18 5 2 9" xfId="917"/>
    <cellStyle name="Normal 18 5 3" xfId="918"/>
    <cellStyle name="Normal 18 5 4" xfId="919"/>
    <cellStyle name="Normal 18 5 4 2" xfId="920"/>
    <cellStyle name="Normal 18 5 4 3" xfId="921"/>
    <cellStyle name="Normal 18 5 4 4" xfId="922"/>
    <cellStyle name="Normal 18 5 4 5" xfId="923"/>
    <cellStyle name="Normal 18 5 4 6" xfId="924"/>
    <cellStyle name="Normal 18 5 4 7" xfId="925"/>
    <cellStyle name="Normal 18 5 4 8" xfId="926"/>
    <cellStyle name="Normal 18 5 5" xfId="927"/>
    <cellStyle name="Normal 18 5 5 2" xfId="928"/>
    <cellStyle name="Normal 18 5 5 3" xfId="929"/>
    <cellStyle name="Normal 18 5 5 4" xfId="930"/>
    <cellStyle name="Normal 18 5 5 5" xfId="931"/>
    <cellStyle name="Normal 18 5 5 6" xfId="932"/>
    <cellStyle name="Normal 18 5 5 7" xfId="933"/>
    <cellStyle name="Normal 18 5 5 8" xfId="934"/>
    <cellStyle name="Normal 18 5 6" xfId="935"/>
    <cellStyle name="Normal 18 5 6 2" xfId="936"/>
    <cellStyle name="Normal 18 5 6 3" xfId="937"/>
    <cellStyle name="Normal 18 5 6 4" xfId="938"/>
    <cellStyle name="Normal 18 5 6 5" xfId="939"/>
    <cellStyle name="Normal 18 5 6 6" xfId="940"/>
    <cellStyle name="Normal 18 5 6 7" xfId="941"/>
    <cellStyle name="Normal 18 5 6 8" xfId="942"/>
    <cellStyle name="Normal 18 5 7" xfId="943"/>
    <cellStyle name="Normal 18 5 7 2" xfId="944"/>
    <cellStyle name="Normal 18 5 7 3" xfId="945"/>
    <cellStyle name="Normal 18 5 7 4" xfId="946"/>
    <cellStyle name="Normal 18 5 7 5" xfId="947"/>
    <cellStyle name="Normal 18 5 7 6" xfId="948"/>
    <cellStyle name="Normal 18 5 7 7" xfId="949"/>
    <cellStyle name="Normal 18 5 7 8" xfId="950"/>
    <cellStyle name="Normal 18 5 8" xfId="951"/>
    <cellStyle name="Normal 18 5 8 2" xfId="952"/>
    <cellStyle name="Normal 18 5 8 3" xfId="953"/>
    <cellStyle name="Normal 18 5 8 4" xfId="954"/>
    <cellStyle name="Normal 18 5 8 5" xfId="955"/>
    <cellStyle name="Normal 18 5 8 6" xfId="956"/>
    <cellStyle name="Normal 18 5 8 7" xfId="957"/>
    <cellStyle name="Normal 18 5 8 8" xfId="958"/>
    <cellStyle name="Normal 18 5 9" xfId="959"/>
    <cellStyle name="Normal 18 5 9 2" xfId="960"/>
    <cellStyle name="Normal 18 5 9 3" xfId="961"/>
    <cellStyle name="Normal 18 5 9 4" xfId="962"/>
    <cellStyle name="Normal 18 5 9 5" xfId="963"/>
    <cellStyle name="Normal 18 5 9 6" xfId="964"/>
    <cellStyle name="Normal 18 5 9 7" xfId="965"/>
    <cellStyle name="Normal 18 5 9 8" xfId="966"/>
    <cellStyle name="Normal 18 6" xfId="967"/>
    <cellStyle name="Normal 18 7" xfId="968"/>
    <cellStyle name="Normal 18 8" xfId="969"/>
    <cellStyle name="Normal 18 9" xfId="970"/>
    <cellStyle name="Normal 19" xfId="971"/>
    <cellStyle name="Normal 19 2" xfId="972"/>
    <cellStyle name="Normal 19 3" xfId="973"/>
    <cellStyle name="Normal 19 4" xfId="974"/>
    <cellStyle name="Normal 19 4 10" xfId="975"/>
    <cellStyle name="Normal 19 4 10 2" xfId="976"/>
    <cellStyle name="Normal 19 4 10 3" xfId="977"/>
    <cellStyle name="Normal 19 4 10 4" xfId="978"/>
    <cellStyle name="Normal 19 4 10 5" xfId="979"/>
    <cellStyle name="Normal 19 4 10 6" xfId="980"/>
    <cellStyle name="Normal 19 4 10 7" xfId="981"/>
    <cellStyle name="Normal 19 4 10 8" xfId="982"/>
    <cellStyle name="Normal 19 4 2" xfId="983"/>
    <cellStyle name="Normal 19 4 2 10" xfId="984"/>
    <cellStyle name="Normal 19 4 2 11" xfId="985"/>
    <cellStyle name="Normal 19 4 2 12" xfId="986"/>
    <cellStyle name="Normal 19 4 2 13" xfId="987"/>
    <cellStyle name="Normal 19 4 2 14" xfId="988"/>
    <cellStyle name="Normal 19 4 2 15" xfId="989"/>
    <cellStyle name="Normal 19 4 2 16" xfId="990"/>
    <cellStyle name="Normal 19 4 2 2" xfId="991"/>
    <cellStyle name="Normal 19 4 2 3" xfId="992"/>
    <cellStyle name="Normal 19 4 2 4" xfId="993"/>
    <cellStyle name="Normal 19 4 2 5" xfId="994"/>
    <cellStyle name="Normal 19 4 2 6" xfId="995"/>
    <cellStyle name="Normal 19 4 2 7" xfId="996"/>
    <cellStyle name="Normal 19 4 2 8" xfId="997"/>
    <cellStyle name="Normal 19 4 2 9" xfId="998"/>
    <cellStyle name="Normal 19 4 3" xfId="999"/>
    <cellStyle name="Normal 19 4 4" xfId="1000"/>
    <cellStyle name="Normal 19 4 4 2" xfId="1001"/>
    <cellStyle name="Normal 19 4 4 3" xfId="1002"/>
    <cellStyle name="Normal 19 4 4 4" xfId="1003"/>
    <cellStyle name="Normal 19 4 4 5" xfId="1004"/>
    <cellStyle name="Normal 19 4 4 6" xfId="1005"/>
    <cellStyle name="Normal 19 4 4 7" xfId="1006"/>
    <cellStyle name="Normal 19 4 4 8" xfId="1007"/>
    <cellStyle name="Normal 19 4 5" xfId="1008"/>
    <cellStyle name="Normal 19 4 5 2" xfId="1009"/>
    <cellStyle name="Normal 19 4 5 3" xfId="1010"/>
    <cellStyle name="Normal 19 4 5 4" xfId="1011"/>
    <cellStyle name="Normal 19 4 5 5" xfId="1012"/>
    <cellStyle name="Normal 19 4 5 6" xfId="1013"/>
    <cellStyle name="Normal 19 4 5 7" xfId="1014"/>
    <cellStyle name="Normal 19 4 5 8" xfId="1015"/>
    <cellStyle name="Normal 19 4 6" xfId="1016"/>
    <cellStyle name="Normal 19 4 6 2" xfId="1017"/>
    <cellStyle name="Normal 19 4 6 3" xfId="1018"/>
    <cellStyle name="Normal 19 4 6 4" xfId="1019"/>
    <cellStyle name="Normal 19 4 6 5" xfId="1020"/>
    <cellStyle name="Normal 19 4 6 6" xfId="1021"/>
    <cellStyle name="Normal 19 4 6 7" xfId="1022"/>
    <cellStyle name="Normal 19 4 6 8" xfId="1023"/>
    <cellStyle name="Normal 19 4 7" xfId="1024"/>
    <cellStyle name="Normal 19 4 7 2" xfId="1025"/>
    <cellStyle name="Normal 19 4 7 3" xfId="1026"/>
    <cellStyle name="Normal 19 4 7 4" xfId="1027"/>
    <cellStyle name="Normal 19 4 7 5" xfId="1028"/>
    <cellStyle name="Normal 19 4 7 6" xfId="1029"/>
    <cellStyle name="Normal 19 4 7 7" xfId="1030"/>
    <cellStyle name="Normal 19 4 7 8" xfId="1031"/>
    <cellStyle name="Normal 19 4 8" xfId="1032"/>
    <cellStyle name="Normal 19 4 8 2" xfId="1033"/>
    <cellStyle name="Normal 19 4 8 3" xfId="1034"/>
    <cellStyle name="Normal 19 4 8 4" xfId="1035"/>
    <cellStyle name="Normal 19 4 8 5" xfId="1036"/>
    <cellStyle name="Normal 19 4 8 6" xfId="1037"/>
    <cellStyle name="Normal 19 4 8 7" xfId="1038"/>
    <cellStyle name="Normal 19 4 8 8" xfId="1039"/>
    <cellStyle name="Normal 19 4 9" xfId="1040"/>
    <cellStyle name="Normal 19 4 9 2" xfId="1041"/>
    <cellStyle name="Normal 19 4 9 3" xfId="1042"/>
    <cellStyle name="Normal 19 4 9 4" xfId="1043"/>
    <cellStyle name="Normal 19 4 9 5" xfId="1044"/>
    <cellStyle name="Normal 19 4 9 6" xfId="1045"/>
    <cellStyle name="Normal 19 4 9 7" xfId="1046"/>
    <cellStyle name="Normal 19 4 9 8" xfId="1047"/>
    <cellStyle name="Normal 19 5" xfId="1048"/>
    <cellStyle name="Normal 19 5 10" xfId="1049"/>
    <cellStyle name="Normal 19 5 10 2" xfId="1050"/>
    <cellStyle name="Normal 19 5 10 3" xfId="1051"/>
    <cellStyle name="Normal 19 5 10 4" xfId="1052"/>
    <cellStyle name="Normal 19 5 10 5" xfId="1053"/>
    <cellStyle name="Normal 19 5 10 6" xfId="1054"/>
    <cellStyle name="Normal 19 5 10 7" xfId="1055"/>
    <cellStyle name="Normal 19 5 10 8" xfId="1056"/>
    <cellStyle name="Normal 19 5 2" xfId="1057"/>
    <cellStyle name="Normal 19 5 2 10" xfId="1058"/>
    <cellStyle name="Normal 19 5 2 11" xfId="1059"/>
    <cellStyle name="Normal 19 5 2 12" xfId="1060"/>
    <cellStyle name="Normal 19 5 2 13" xfId="1061"/>
    <cellStyle name="Normal 19 5 2 14" xfId="1062"/>
    <cellStyle name="Normal 19 5 2 15" xfId="1063"/>
    <cellStyle name="Normal 19 5 2 16" xfId="1064"/>
    <cellStyle name="Normal 19 5 2 2" xfId="1065"/>
    <cellStyle name="Normal 19 5 2 3" xfId="1066"/>
    <cellStyle name="Normal 19 5 2 4" xfId="1067"/>
    <cellStyle name="Normal 19 5 2 5" xfId="1068"/>
    <cellStyle name="Normal 19 5 2 6" xfId="1069"/>
    <cellStyle name="Normal 19 5 2 7" xfId="1070"/>
    <cellStyle name="Normal 19 5 2 8" xfId="1071"/>
    <cellStyle name="Normal 19 5 2 9" xfId="1072"/>
    <cellStyle name="Normal 19 5 3" xfId="1073"/>
    <cellStyle name="Normal 19 5 4" xfId="1074"/>
    <cellStyle name="Normal 19 5 4 2" xfId="1075"/>
    <cellStyle name="Normal 19 5 4 3" xfId="1076"/>
    <cellStyle name="Normal 19 5 4 4" xfId="1077"/>
    <cellStyle name="Normal 19 5 4 5" xfId="1078"/>
    <cellStyle name="Normal 19 5 4 6" xfId="1079"/>
    <cellStyle name="Normal 19 5 4 7" xfId="1080"/>
    <cellStyle name="Normal 19 5 4 8" xfId="1081"/>
    <cellStyle name="Normal 19 5 5" xfId="1082"/>
    <cellStyle name="Normal 19 5 5 2" xfId="1083"/>
    <cellStyle name="Normal 19 5 5 3" xfId="1084"/>
    <cellStyle name="Normal 19 5 5 4" xfId="1085"/>
    <cellStyle name="Normal 19 5 5 5" xfId="1086"/>
    <cellStyle name="Normal 19 5 5 6" xfId="1087"/>
    <cellStyle name="Normal 19 5 5 7" xfId="1088"/>
    <cellStyle name="Normal 19 5 5 8" xfId="1089"/>
    <cellStyle name="Normal 19 5 6" xfId="1090"/>
    <cellStyle name="Normal 19 5 6 2" xfId="1091"/>
    <cellStyle name="Normal 19 5 6 3" xfId="1092"/>
    <cellStyle name="Normal 19 5 6 4" xfId="1093"/>
    <cellStyle name="Normal 19 5 6 5" xfId="1094"/>
    <cellStyle name="Normal 19 5 6 6" xfId="1095"/>
    <cellStyle name="Normal 19 5 6 7" xfId="1096"/>
    <cellStyle name="Normal 19 5 6 8" xfId="1097"/>
    <cellStyle name="Normal 19 5 7" xfId="1098"/>
    <cellStyle name="Normal 19 5 7 2" xfId="1099"/>
    <cellStyle name="Normal 19 5 7 3" xfId="1100"/>
    <cellStyle name="Normal 19 5 7 4" xfId="1101"/>
    <cellStyle name="Normal 19 5 7 5" xfId="1102"/>
    <cellStyle name="Normal 19 5 7 6" xfId="1103"/>
    <cellStyle name="Normal 19 5 7 7" xfId="1104"/>
    <cellStyle name="Normal 19 5 7 8" xfId="1105"/>
    <cellStyle name="Normal 19 5 8" xfId="1106"/>
    <cellStyle name="Normal 19 5 8 2" xfId="1107"/>
    <cellStyle name="Normal 19 5 8 3" xfId="1108"/>
    <cellStyle name="Normal 19 5 8 4" xfId="1109"/>
    <cellStyle name="Normal 19 5 8 5" xfId="1110"/>
    <cellStyle name="Normal 19 5 8 6" xfId="1111"/>
    <cellStyle name="Normal 19 5 8 7" xfId="1112"/>
    <cellStyle name="Normal 19 5 8 8" xfId="1113"/>
    <cellStyle name="Normal 19 5 9" xfId="1114"/>
    <cellStyle name="Normal 19 5 9 2" xfId="1115"/>
    <cellStyle name="Normal 19 5 9 3" xfId="1116"/>
    <cellStyle name="Normal 19 5 9 4" xfId="1117"/>
    <cellStyle name="Normal 19 5 9 5" xfId="1118"/>
    <cellStyle name="Normal 19 5 9 6" xfId="1119"/>
    <cellStyle name="Normal 19 5 9 7" xfId="1120"/>
    <cellStyle name="Normal 19 5 9 8" xfId="1121"/>
    <cellStyle name="Normal 19 6" xfId="1122"/>
    <cellStyle name="Normal 19 7" xfId="1123"/>
    <cellStyle name="Normal 19 8" xfId="1124"/>
    <cellStyle name="Normal 19 9" xfId="1125"/>
    <cellStyle name="Normal 2" xfId="1126"/>
    <cellStyle name="Normal 2 10" xfId="1127"/>
    <cellStyle name="Normal 2 11" xfId="1128"/>
    <cellStyle name="Normal 2 12" xfId="1129"/>
    <cellStyle name="Normal 2 13" xfId="1130"/>
    <cellStyle name="Normal 2 14" xfId="1131"/>
    <cellStyle name="Normal 2 15" xfId="1132"/>
    <cellStyle name="Normal 2 16" xfId="1133"/>
    <cellStyle name="Normal 2 17" xfId="1134"/>
    <cellStyle name="Normal 2 18" xfId="1135"/>
    <cellStyle name="Normal 2 19" xfId="1136"/>
    <cellStyle name="Normal 2 2" xfId="1137"/>
    <cellStyle name="Normal 2 2 10" xfId="1138"/>
    <cellStyle name="Normal 2 2 11" xfId="1139"/>
    <cellStyle name="Normal 2 2 12" xfId="1140"/>
    <cellStyle name="Normal 2 2 13" xfId="1141"/>
    <cellStyle name="Normal 2 2 14" xfId="1142"/>
    <cellStyle name="Normal 2 2 15" xfId="1143"/>
    <cellStyle name="Normal 2 2 16" xfId="1144"/>
    <cellStyle name="Normal 2 2 17" xfId="1145"/>
    <cellStyle name="Normal 2 2 18" xfId="1146"/>
    <cellStyle name="Normal 2 2 19" xfId="1147"/>
    <cellStyle name="Normal 2 2 2" xfId="1148"/>
    <cellStyle name="Normal 2 2 20" xfId="1149"/>
    <cellStyle name="Normal 2 2 21" xfId="1150"/>
    <cellStyle name="Normal 2 2 22" xfId="1151"/>
    <cellStyle name="Normal 2 2 23" xfId="1152"/>
    <cellStyle name="Normal 2 2 24" xfId="1153"/>
    <cellStyle name="Normal 2 2 3" xfId="1154"/>
    <cellStyle name="Normal 2 2 4" xfId="1155"/>
    <cellStyle name="Normal 2 2 5" xfId="1156"/>
    <cellStyle name="Normal 2 2 6" xfId="1157"/>
    <cellStyle name="Normal 2 2 7" xfId="1158"/>
    <cellStyle name="Normal 2 2 8" xfId="1159"/>
    <cellStyle name="Normal 2 2 9" xfId="1160"/>
    <cellStyle name="Normal 2 20" xfId="1161"/>
    <cellStyle name="Normal 2 21" xfId="1162"/>
    <cellStyle name="Normal 2 22" xfId="1163"/>
    <cellStyle name="Normal 2 23" xfId="1164"/>
    <cellStyle name="Normal 2 3" xfId="1165"/>
    <cellStyle name="Normal 2 3 10" xfId="1166"/>
    <cellStyle name="Normal 2 3 2" xfId="1167"/>
    <cellStyle name="Normal 2 3 3" xfId="1168"/>
    <cellStyle name="Normal 2 3 4" xfId="1169"/>
    <cellStyle name="Normal 2 3 5" xfId="1170"/>
    <cellStyle name="Normal 2 3 6" xfId="1171"/>
    <cellStyle name="Normal 2 3 7" xfId="1172"/>
    <cellStyle name="Normal 2 3 8" xfId="1173"/>
    <cellStyle name="Normal 2 3 9" xfId="1174"/>
    <cellStyle name="Normal 2 4" xfId="1175"/>
    <cellStyle name="Normal 2 4 10" xfId="1176"/>
    <cellStyle name="Normal 2 4 2" xfId="1177"/>
    <cellStyle name="Normal 2 4 3" xfId="1178"/>
    <cellStyle name="Normal 2 4 4" xfId="1179"/>
    <cellStyle name="Normal 2 4 5" xfId="1180"/>
    <cellStyle name="Normal 2 4 6" xfId="1181"/>
    <cellStyle name="Normal 2 4 7" xfId="1182"/>
    <cellStyle name="Normal 2 4 8" xfId="1183"/>
    <cellStyle name="Normal 2 4 9" xfId="1184"/>
    <cellStyle name="Normal 2 5" xfId="1185"/>
    <cellStyle name="Normal 2 5 10" xfId="1186"/>
    <cellStyle name="Normal 2 5 2" xfId="1187"/>
    <cellStyle name="Normal 2 5 3" xfId="1188"/>
    <cellStyle name="Normal 2 5 4" xfId="1189"/>
    <cellStyle name="Normal 2 5 5" xfId="1190"/>
    <cellStyle name="Normal 2 5 6" xfId="1191"/>
    <cellStyle name="Normal 2 5 7" xfId="1192"/>
    <cellStyle name="Normal 2 5 8" xfId="1193"/>
    <cellStyle name="Normal 2 5 9" xfId="1194"/>
    <cellStyle name="Normal 2 6" xfId="1195"/>
    <cellStyle name="Normal 2 6 2" xfId="1196"/>
    <cellStyle name="Normal 2 6 3" xfId="1197"/>
    <cellStyle name="Normal 2 6 4" xfId="1198"/>
    <cellStyle name="Normal 2 6 5" xfId="1199"/>
    <cellStyle name="Normal 2 6 6" xfId="1200"/>
    <cellStyle name="Normal 2 6 7" xfId="1201"/>
    <cellStyle name="Normal 2 6 8" xfId="1202"/>
    <cellStyle name="Normal 2 6 9" xfId="1203"/>
    <cellStyle name="Normal 2 7" xfId="1204"/>
    <cellStyle name="Normal 2 7 2" xfId="1205"/>
    <cellStyle name="Normal 2 7 3" xfId="1206"/>
    <cellStyle name="Normal 2 7 4" xfId="1207"/>
    <cellStyle name="Normal 2 7 5" xfId="1208"/>
    <cellStyle name="Normal 2 7 6" xfId="1209"/>
    <cellStyle name="Normal 2 7 7" xfId="1210"/>
    <cellStyle name="Normal 2 7 8" xfId="1211"/>
    <cellStyle name="Normal 2 7 9" xfId="1212"/>
    <cellStyle name="Normal 2 8" xfId="1213"/>
    <cellStyle name="Normal 2 9" xfId="1214"/>
    <cellStyle name="Normal 20" xfId="1215"/>
    <cellStyle name="Normal 20 2" xfId="1216"/>
    <cellStyle name="Normal 20 2 10" xfId="1217"/>
    <cellStyle name="Normal 20 2 2" xfId="1218"/>
    <cellStyle name="Normal 20 2 3" xfId="1219"/>
    <cellStyle name="Normal 20 2 4" xfId="1220"/>
    <cellStyle name="Normal 20 2 5" xfId="1221"/>
    <cellStyle name="Normal 20 2 6" xfId="1222"/>
    <cellStyle name="Normal 20 2 7" xfId="1223"/>
    <cellStyle name="Normal 20 2 8" xfId="1224"/>
    <cellStyle name="Normal 20 2 9" xfId="1225"/>
    <cellStyle name="Normal 20 3" xfId="1226"/>
    <cellStyle name="Normal 20 3 10" xfId="1227"/>
    <cellStyle name="Normal 20 3 2" xfId="1228"/>
    <cellStyle name="Normal 20 3 3" xfId="1229"/>
    <cellStyle name="Normal 20 3 4" xfId="1230"/>
    <cellStyle name="Normal 20 3 5" xfId="1231"/>
    <cellStyle name="Normal 20 3 6" xfId="1232"/>
    <cellStyle name="Normal 20 3 7" xfId="1233"/>
    <cellStyle name="Normal 20 3 8" xfId="1234"/>
    <cellStyle name="Normal 20 3 9" xfId="1235"/>
    <cellStyle name="Normal 20 4" xfId="1236"/>
    <cellStyle name="Normal 20 4 10" xfId="1237"/>
    <cellStyle name="Normal 20 4 2" xfId="1238"/>
    <cellStyle name="Normal 20 4 3" xfId="1239"/>
    <cellStyle name="Normal 20 4 4" xfId="1240"/>
    <cellStyle name="Normal 20 4 5" xfId="1241"/>
    <cellStyle name="Normal 20 4 6" xfId="1242"/>
    <cellStyle name="Normal 20 4 7" xfId="1243"/>
    <cellStyle name="Normal 20 4 8" xfId="1244"/>
    <cellStyle name="Normal 20 4 9" xfId="1245"/>
    <cellStyle name="Normal 20 5" xfId="1246"/>
    <cellStyle name="Normal 20 5 10" xfId="1247"/>
    <cellStyle name="Normal 20 5 2" xfId="1248"/>
    <cellStyle name="Normal 20 5 3" xfId="1249"/>
    <cellStyle name="Normal 20 5 4" xfId="1250"/>
    <cellStyle name="Normal 20 5 5" xfId="1251"/>
    <cellStyle name="Normal 20 5 6" xfId="1252"/>
    <cellStyle name="Normal 20 5 7" xfId="1253"/>
    <cellStyle name="Normal 20 5 8" xfId="1254"/>
    <cellStyle name="Normal 20 5 9" xfId="1255"/>
    <cellStyle name="Normal 20 6" xfId="1256"/>
    <cellStyle name="Normal 20 6 2" xfId="1257"/>
    <cellStyle name="Normal 20 6 3" xfId="1258"/>
    <cellStyle name="Normal 20 6 4" xfId="1259"/>
    <cellStyle name="Normal 20 6 5" xfId="1260"/>
    <cellStyle name="Normal 20 6 6" xfId="1261"/>
    <cellStyle name="Normal 20 6 7" xfId="1262"/>
    <cellStyle name="Normal 20 6 8" xfId="1263"/>
    <cellStyle name="Normal 20 6 9" xfId="1264"/>
    <cellStyle name="Normal 20 7" xfId="1265"/>
    <cellStyle name="Normal 20 7 2" xfId="1266"/>
    <cellStyle name="Normal 20 7 3" xfId="1267"/>
    <cellStyle name="Normal 20 7 4" xfId="1268"/>
    <cellStyle name="Normal 20 7 5" xfId="1269"/>
    <cellStyle name="Normal 20 7 6" xfId="1270"/>
    <cellStyle name="Normal 20 7 7" xfId="1271"/>
    <cellStyle name="Normal 20 7 8" xfId="1272"/>
    <cellStyle name="Normal 20 7 9" xfId="1273"/>
    <cellStyle name="Normal 20 8" xfId="1274"/>
    <cellStyle name="Normal 20 9" xfId="1275"/>
    <cellStyle name="Normal 21" xfId="1276"/>
    <cellStyle name="Normal 21 10" xfId="1277"/>
    <cellStyle name="Normal 21 10 2" xfId="1278"/>
    <cellStyle name="Normal 21 10 3" xfId="1279"/>
    <cellStyle name="Normal 21 10 4" xfId="1280"/>
    <cellStyle name="Normal 21 10 5" xfId="1281"/>
    <cellStyle name="Normal 21 10 6" xfId="1282"/>
    <cellStyle name="Normal 21 10 7" xfId="1283"/>
    <cellStyle name="Normal 21 10 8" xfId="1284"/>
    <cellStyle name="Normal 21 11" xfId="1285"/>
    <cellStyle name="Normal 21 11 2" xfId="1286"/>
    <cellStyle name="Normal 21 11 3" xfId="1287"/>
    <cellStyle name="Normal 21 11 4" xfId="1288"/>
    <cellStyle name="Normal 21 11 5" xfId="1289"/>
    <cellStyle name="Normal 21 11 6" xfId="1290"/>
    <cellStyle name="Normal 21 11 7" xfId="1291"/>
    <cellStyle name="Normal 21 11 8" xfId="1292"/>
    <cellStyle name="Normal 21 12" xfId="1293"/>
    <cellStyle name="Normal 21 12 2" xfId="1294"/>
    <cellStyle name="Normal 21 12 3" xfId="1295"/>
    <cellStyle name="Normal 21 12 4" xfId="1296"/>
    <cellStyle name="Normal 21 12 5" xfId="1297"/>
    <cellStyle name="Normal 21 12 6" xfId="1298"/>
    <cellStyle name="Normal 21 12 7" xfId="1299"/>
    <cellStyle name="Normal 21 12 8" xfId="1300"/>
    <cellStyle name="Normal 21 13" xfId="1301"/>
    <cellStyle name="Normal 21 13 2" xfId="1302"/>
    <cellStyle name="Normal 21 13 3" xfId="1303"/>
    <cellStyle name="Normal 21 13 4" xfId="1304"/>
    <cellStyle name="Normal 21 13 5" xfId="1305"/>
    <cellStyle name="Normal 21 13 6" xfId="1306"/>
    <cellStyle name="Normal 21 13 7" xfId="1307"/>
    <cellStyle name="Normal 21 13 8" xfId="1308"/>
    <cellStyle name="Normal 21 14" xfId="1309"/>
    <cellStyle name="Normal 21 14 2" xfId="1310"/>
    <cellStyle name="Normal 21 14 3" xfId="1311"/>
    <cellStyle name="Normal 21 14 4" xfId="1312"/>
    <cellStyle name="Normal 21 14 5" xfId="1313"/>
    <cellStyle name="Normal 21 14 6" xfId="1314"/>
    <cellStyle name="Normal 21 14 7" xfId="1315"/>
    <cellStyle name="Normal 21 14 8" xfId="1316"/>
    <cellStyle name="Normal 21 15" xfId="1317"/>
    <cellStyle name="Normal 21 15 2" xfId="1318"/>
    <cellStyle name="Normal 21 15 3" xfId="1319"/>
    <cellStyle name="Normal 21 15 4" xfId="1320"/>
    <cellStyle name="Normal 21 15 5" xfId="1321"/>
    <cellStyle name="Normal 21 15 6" xfId="1322"/>
    <cellStyle name="Normal 21 15 7" xfId="1323"/>
    <cellStyle name="Normal 21 15 8" xfId="1324"/>
    <cellStyle name="Normal 21 16" xfId="1325"/>
    <cellStyle name="Normal 21 16 2" xfId="1326"/>
    <cellStyle name="Normal 21 16 3" xfId="1327"/>
    <cellStyle name="Normal 21 16 4" xfId="1328"/>
    <cellStyle name="Normal 21 16 5" xfId="1329"/>
    <cellStyle name="Normal 21 16 6" xfId="1330"/>
    <cellStyle name="Normal 21 16 7" xfId="1331"/>
    <cellStyle name="Normal 21 16 8" xfId="1332"/>
    <cellStyle name="Normal 21 17" xfId="1333"/>
    <cellStyle name="Normal 21 17 2" xfId="1334"/>
    <cellStyle name="Normal 21 17 3" xfId="1335"/>
    <cellStyle name="Normal 21 17 4" xfId="1336"/>
    <cellStyle name="Normal 21 17 5" xfId="1337"/>
    <cellStyle name="Normal 21 17 6" xfId="1338"/>
    <cellStyle name="Normal 21 17 7" xfId="1339"/>
    <cellStyle name="Normal 21 17 8" xfId="1340"/>
    <cellStyle name="Normal 21 2" xfId="1341"/>
    <cellStyle name="Normal 21 3" xfId="1342"/>
    <cellStyle name="Normal 21 4" xfId="1343"/>
    <cellStyle name="Normal 21 4 10" xfId="1344"/>
    <cellStyle name="Normal 21 4 10 2" xfId="1345"/>
    <cellStyle name="Normal 21 4 10 3" xfId="1346"/>
    <cellStyle name="Normal 21 4 10 4" xfId="1347"/>
    <cellStyle name="Normal 21 4 10 5" xfId="1348"/>
    <cellStyle name="Normal 21 4 10 6" xfId="1349"/>
    <cellStyle name="Normal 21 4 10 7" xfId="1350"/>
    <cellStyle name="Normal 21 4 10 8" xfId="1351"/>
    <cellStyle name="Normal 21 4 2" xfId="1352"/>
    <cellStyle name="Normal 21 4 2 10" xfId="1353"/>
    <cellStyle name="Normal 21 4 2 11" xfId="1354"/>
    <cellStyle name="Normal 21 4 2 12" xfId="1355"/>
    <cellStyle name="Normal 21 4 2 13" xfId="1356"/>
    <cellStyle name="Normal 21 4 2 14" xfId="1357"/>
    <cellStyle name="Normal 21 4 2 15" xfId="1358"/>
    <cellStyle name="Normal 21 4 2 16" xfId="1359"/>
    <cellStyle name="Normal 21 4 2 2" xfId="1360"/>
    <cellStyle name="Normal 21 4 2 3" xfId="1361"/>
    <cellStyle name="Normal 21 4 2 4" xfId="1362"/>
    <cellStyle name="Normal 21 4 2 5" xfId="1363"/>
    <cellStyle name="Normal 21 4 2 6" xfId="1364"/>
    <cellStyle name="Normal 21 4 2 7" xfId="1365"/>
    <cellStyle name="Normal 21 4 2 8" xfId="1366"/>
    <cellStyle name="Normal 21 4 2 9" xfId="1367"/>
    <cellStyle name="Normal 21 4 3" xfId="1368"/>
    <cellStyle name="Normal 21 4 4" xfId="1369"/>
    <cellStyle name="Normal 21 4 4 2" xfId="1370"/>
    <cellStyle name="Normal 21 4 4 3" xfId="1371"/>
    <cellStyle name="Normal 21 4 4 4" xfId="1372"/>
    <cellStyle name="Normal 21 4 4 5" xfId="1373"/>
    <cellStyle name="Normal 21 4 4 6" xfId="1374"/>
    <cellStyle name="Normal 21 4 4 7" xfId="1375"/>
    <cellStyle name="Normal 21 4 4 8" xfId="1376"/>
    <cellStyle name="Normal 21 4 5" xfId="1377"/>
    <cellStyle name="Normal 21 4 5 2" xfId="1378"/>
    <cellStyle name="Normal 21 4 5 3" xfId="1379"/>
    <cellStyle name="Normal 21 4 5 4" xfId="1380"/>
    <cellStyle name="Normal 21 4 5 5" xfId="1381"/>
    <cellStyle name="Normal 21 4 5 6" xfId="1382"/>
    <cellStyle name="Normal 21 4 5 7" xfId="1383"/>
    <cellStyle name="Normal 21 4 5 8" xfId="1384"/>
    <cellStyle name="Normal 21 4 6" xfId="1385"/>
    <cellStyle name="Normal 21 4 6 2" xfId="1386"/>
    <cellStyle name="Normal 21 4 6 3" xfId="1387"/>
    <cellStyle name="Normal 21 4 6 4" xfId="1388"/>
    <cellStyle name="Normal 21 4 6 5" xfId="1389"/>
    <cellStyle name="Normal 21 4 6 6" xfId="1390"/>
    <cellStyle name="Normal 21 4 6 7" xfId="1391"/>
    <cellStyle name="Normal 21 4 6 8" xfId="1392"/>
    <cellStyle name="Normal 21 4 7" xfId="1393"/>
    <cellStyle name="Normal 21 4 7 2" xfId="1394"/>
    <cellStyle name="Normal 21 4 7 3" xfId="1395"/>
    <cellStyle name="Normal 21 4 7 4" xfId="1396"/>
    <cellStyle name="Normal 21 4 7 5" xfId="1397"/>
    <cellStyle name="Normal 21 4 7 6" xfId="1398"/>
    <cellStyle name="Normal 21 4 7 7" xfId="1399"/>
    <cellStyle name="Normal 21 4 7 8" xfId="1400"/>
    <cellStyle name="Normal 21 4 8" xfId="1401"/>
    <cellStyle name="Normal 21 4 8 2" xfId="1402"/>
    <cellStyle name="Normal 21 4 8 3" xfId="1403"/>
    <cellStyle name="Normal 21 4 8 4" xfId="1404"/>
    <cellStyle name="Normal 21 4 8 5" xfId="1405"/>
    <cellStyle name="Normal 21 4 8 6" xfId="1406"/>
    <cellStyle name="Normal 21 4 8 7" xfId="1407"/>
    <cellStyle name="Normal 21 4 8 8" xfId="1408"/>
    <cellStyle name="Normal 21 4 9" xfId="1409"/>
    <cellStyle name="Normal 21 4 9 2" xfId="1410"/>
    <cellStyle name="Normal 21 4 9 3" xfId="1411"/>
    <cellStyle name="Normal 21 4 9 4" xfId="1412"/>
    <cellStyle name="Normal 21 4 9 5" xfId="1413"/>
    <cellStyle name="Normal 21 4 9 6" xfId="1414"/>
    <cellStyle name="Normal 21 4 9 7" xfId="1415"/>
    <cellStyle name="Normal 21 4 9 8" xfId="1416"/>
    <cellStyle name="Normal 21 5" xfId="1417"/>
    <cellStyle name="Normal 21 5 10" xfId="1418"/>
    <cellStyle name="Normal 21 5 10 2" xfId="1419"/>
    <cellStyle name="Normal 21 5 10 3" xfId="1420"/>
    <cellStyle name="Normal 21 5 10 4" xfId="1421"/>
    <cellStyle name="Normal 21 5 10 5" xfId="1422"/>
    <cellStyle name="Normal 21 5 10 6" xfId="1423"/>
    <cellStyle name="Normal 21 5 10 7" xfId="1424"/>
    <cellStyle name="Normal 21 5 10 8" xfId="1425"/>
    <cellStyle name="Normal 21 5 2" xfId="1426"/>
    <cellStyle name="Normal 21 5 2 10" xfId="1427"/>
    <cellStyle name="Normal 21 5 2 11" xfId="1428"/>
    <cellStyle name="Normal 21 5 2 12" xfId="1429"/>
    <cellStyle name="Normal 21 5 2 13" xfId="1430"/>
    <cellStyle name="Normal 21 5 2 14" xfId="1431"/>
    <cellStyle name="Normal 21 5 2 15" xfId="1432"/>
    <cellStyle name="Normal 21 5 2 16" xfId="1433"/>
    <cellStyle name="Normal 21 5 2 2" xfId="1434"/>
    <cellStyle name="Normal 21 5 2 3" xfId="1435"/>
    <cellStyle name="Normal 21 5 2 4" xfId="1436"/>
    <cellStyle name="Normal 21 5 2 5" xfId="1437"/>
    <cellStyle name="Normal 21 5 2 6" xfId="1438"/>
    <cellStyle name="Normal 21 5 2 7" xfId="1439"/>
    <cellStyle name="Normal 21 5 2 8" xfId="1440"/>
    <cellStyle name="Normal 21 5 2 9" xfId="1441"/>
    <cellStyle name="Normal 21 5 3" xfId="1442"/>
    <cellStyle name="Normal 21 5 4" xfId="1443"/>
    <cellStyle name="Normal 21 5 4 2" xfId="1444"/>
    <cellStyle name="Normal 21 5 4 3" xfId="1445"/>
    <cellStyle name="Normal 21 5 4 4" xfId="1446"/>
    <cellStyle name="Normal 21 5 4 5" xfId="1447"/>
    <cellStyle name="Normal 21 5 4 6" xfId="1448"/>
    <cellStyle name="Normal 21 5 4 7" xfId="1449"/>
    <cellStyle name="Normal 21 5 4 8" xfId="1450"/>
    <cellStyle name="Normal 21 5 5" xfId="1451"/>
    <cellStyle name="Normal 21 5 5 2" xfId="1452"/>
    <cellStyle name="Normal 21 5 5 3" xfId="1453"/>
    <cellStyle name="Normal 21 5 5 4" xfId="1454"/>
    <cellStyle name="Normal 21 5 5 5" xfId="1455"/>
    <cellStyle name="Normal 21 5 5 6" xfId="1456"/>
    <cellStyle name="Normal 21 5 5 7" xfId="1457"/>
    <cellStyle name="Normal 21 5 5 8" xfId="1458"/>
    <cellStyle name="Normal 21 5 6" xfId="1459"/>
    <cellStyle name="Normal 21 5 6 2" xfId="1460"/>
    <cellStyle name="Normal 21 5 6 3" xfId="1461"/>
    <cellStyle name="Normal 21 5 6 4" xfId="1462"/>
    <cellStyle name="Normal 21 5 6 5" xfId="1463"/>
    <cellStyle name="Normal 21 5 6 6" xfId="1464"/>
    <cellStyle name="Normal 21 5 6 7" xfId="1465"/>
    <cellStyle name="Normal 21 5 6 8" xfId="1466"/>
    <cellStyle name="Normal 21 5 7" xfId="1467"/>
    <cellStyle name="Normal 21 5 7 2" xfId="1468"/>
    <cellStyle name="Normal 21 5 7 3" xfId="1469"/>
    <cellStyle name="Normal 21 5 7 4" xfId="1470"/>
    <cellStyle name="Normal 21 5 7 5" xfId="1471"/>
    <cellStyle name="Normal 21 5 7 6" xfId="1472"/>
    <cellStyle name="Normal 21 5 7 7" xfId="1473"/>
    <cellStyle name="Normal 21 5 7 8" xfId="1474"/>
    <cellStyle name="Normal 21 5 8" xfId="1475"/>
    <cellStyle name="Normal 21 5 8 2" xfId="1476"/>
    <cellStyle name="Normal 21 5 8 3" xfId="1477"/>
    <cellStyle name="Normal 21 5 8 4" xfId="1478"/>
    <cellStyle name="Normal 21 5 8 5" xfId="1479"/>
    <cellStyle name="Normal 21 5 8 6" xfId="1480"/>
    <cellStyle name="Normal 21 5 8 7" xfId="1481"/>
    <cellStyle name="Normal 21 5 8 8" xfId="1482"/>
    <cellStyle name="Normal 21 5 9" xfId="1483"/>
    <cellStyle name="Normal 21 5 9 2" xfId="1484"/>
    <cellStyle name="Normal 21 5 9 3" xfId="1485"/>
    <cellStyle name="Normal 21 5 9 4" xfId="1486"/>
    <cellStyle name="Normal 21 5 9 5" xfId="1487"/>
    <cellStyle name="Normal 21 5 9 6" xfId="1488"/>
    <cellStyle name="Normal 21 5 9 7" xfId="1489"/>
    <cellStyle name="Normal 21 5 9 8" xfId="1490"/>
    <cellStyle name="Normal 21 6" xfId="1491"/>
    <cellStyle name="Normal 21 7" xfId="1492"/>
    <cellStyle name="Normal 21 8" xfId="1493"/>
    <cellStyle name="Normal 21 9" xfId="1494"/>
    <cellStyle name="Normal 22" xfId="1495"/>
    <cellStyle name="Normal 22 10" xfId="1496"/>
    <cellStyle name="Normal 22 11" xfId="1497"/>
    <cellStyle name="Normal 22 2" xfId="1498"/>
    <cellStyle name="Normal 22 3" xfId="1499"/>
    <cellStyle name="Normal 22 4" xfId="1500"/>
    <cellStyle name="Normal 22 5" xfId="1501"/>
    <cellStyle name="Normal 22 6" xfId="1502"/>
    <cellStyle name="Normal 22 7" xfId="1503"/>
    <cellStyle name="Normal 22 8" xfId="1504"/>
    <cellStyle name="Normal 22 9" xfId="1505"/>
    <cellStyle name="Normal 23" xfId="1506"/>
    <cellStyle name="Normal 23 2" xfId="1507"/>
    <cellStyle name="Normal 23 2 10" xfId="1508"/>
    <cellStyle name="Normal 23 2 10 2" xfId="1509"/>
    <cellStyle name="Normal 23 2 10 3" xfId="1510"/>
    <cellStyle name="Normal 23 2 10 4" xfId="1511"/>
    <cellStyle name="Normal 23 2 10 5" xfId="1512"/>
    <cellStyle name="Normal 23 2 10 6" xfId="1513"/>
    <cellStyle name="Normal 23 2 10 7" xfId="1514"/>
    <cellStyle name="Normal 23 2 10 8" xfId="1515"/>
    <cellStyle name="Normal 23 2 2" xfId="1516"/>
    <cellStyle name="Normal 23 2 2 10" xfId="1517"/>
    <cellStyle name="Normal 23 2 2 11" xfId="1518"/>
    <cellStyle name="Normal 23 2 2 12" xfId="1519"/>
    <cellStyle name="Normal 23 2 2 13" xfId="1520"/>
    <cellStyle name="Normal 23 2 2 14" xfId="1521"/>
    <cellStyle name="Normal 23 2 2 15" xfId="1522"/>
    <cellStyle name="Normal 23 2 2 16" xfId="1523"/>
    <cellStyle name="Normal 23 2 2 2" xfId="1524"/>
    <cellStyle name="Normal 23 2 2 3" xfId="1525"/>
    <cellStyle name="Normal 23 2 2 4" xfId="1526"/>
    <cellStyle name="Normal 23 2 2 5" xfId="1527"/>
    <cellStyle name="Normal 23 2 2 6" xfId="1528"/>
    <cellStyle name="Normal 23 2 2 7" xfId="1529"/>
    <cellStyle name="Normal 23 2 2 8" xfId="1530"/>
    <cellStyle name="Normal 23 2 2 9" xfId="1531"/>
    <cellStyle name="Normal 23 2 3" xfId="1532"/>
    <cellStyle name="Normal 23 2 4" xfId="1533"/>
    <cellStyle name="Normal 23 2 4 2" xfId="1534"/>
    <cellStyle name="Normal 23 2 4 3" xfId="1535"/>
    <cellStyle name="Normal 23 2 4 4" xfId="1536"/>
    <cellStyle name="Normal 23 2 4 5" xfId="1537"/>
    <cellStyle name="Normal 23 2 4 6" xfId="1538"/>
    <cellStyle name="Normal 23 2 4 7" xfId="1539"/>
    <cellStyle name="Normal 23 2 4 8" xfId="1540"/>
    <cellStyle name="Normal 23 2 5" xfId="1541"/>
    <cellStyle name="Normal 23 2 5 2" xfId="1542"/>
    <cellStyle name="Normal 23 2 5 3" xfId="1543"/>
    <cellStyle name="Normal 23 2 5 4" xfId="1544"/>
    <cellStyle name="Normal 23 2 5 5" xfId="1545"/>
    <cellStyle name="Normal 23 2 5 6" xfId="1546"/>
    <cellStyle name="Normal 23 2 5 7" xfId="1547"/>
    <cellStyle name="Normal 23 2 5 8" xfId="1548"/>
    <cellStyle name="Normal 23 2 6" xfId="1549"/>
    <cellStyle name="Normal 23 2 6 2" xfId="1550"/>
    <cellStyle name="Normal 23 2 6 3" xfId="1551"/>
    <cellStyle name="Normal 23 2 6 4" xfId="1552"/>
    <cellStyle name="Normal 23 2 6 5" xfId="1553"/>
    <cellStyle name="Normal 23 2 6 6" xfId="1554"/>
    <cellStyle name="Normal 23 2 6 7" xfId="1555"/>
    <cellStyle name="Normal 23 2 6 8" xfId="1556"/>
    <cellStyle name="Normal 23 2 7" xfId="1557"/>
    <cellStyle name="Normal 23 2 7 2" xfId="1558"/>
    <cellStyle name="Normal 23 2 7 3" xfId="1559"/>
    <cellStyle name="Normal 23 2 7 4" xfId="1560"/>
    <cellStyle name="Normal 23 2 7 5" xfId="1561"/>
    <cellStyle name="Normal 23 2 7 6" xfId="1562"/>
    <cellStyle name="Normal 23 2 7 7" xfId="1563"/>
    <cellStyle name="Normal 23 2 7 8" xfId="1564"/>
    <cellStyle name="Normal 23 2 8" xfId="1565"/>
    <cellStyle name="Normal 23 2 8 2" xfId="1566"/>
    <cellStyle name="Normal 23 2 8 3" xfId="1567"/>
    <cellStyle name="Normal 23 2 8 4" xfId="1568"/>
    <cellStyle name="Normal 23 2 8 5" xfId="1569"/>
    <cellStyle name="Normal 23 2 8 6" xfId="1570"/>
    <cellStyle name="Normal 23 2 8 7" xfId="1571"/>
    <cellStyle name="Normal 23 2 8 8" xfId="1572"/>
    <cellStyle name="Normal 23 2 9" xfId="1573"/>
    <cellStyle name="Normal 23 2 9 2" xfId="1574"/>
    <cellStyle name="Normal 23 2 9 3" xfId="1575"/>
    <cellStyle name="Normal 23 2 9 4" xfId="1576"/>
    <cellStyle name="Normal 23 2 9 5" xfId="1577"/>
    <cellStyle name="Normal 23 2 9 6" xfId="1578"/>
    <cellStyle name="Normal 23 2 9 7" xfId="1579"/>
    <cellStyle name="Normal 23 2 9 8" xfId="1580"/>
    <cellStyle name="Normal 23 3" xfId="1581"/>
    <cellStyle name="Normal 23 3 10" xfId="1582"/>
    <cellStyle name="Normal 23 3 10 2" xfId="1583"/>
    <cellStyle name="Normal 23 3 10 3" xfId="1584"/>
    <cellStyle name="Normal 23 3 10 4" xfId="1585"/>
    <cellStyle name="Normal 23 3 10 5" xfId="1586"/>
    <cellStyle name="Normal 23 3 10 6" xfId="1587"/>
    <cellStyle name="Normal 23 3 10 7" xfId="1588"/>
    <cellStyle name="Normal 23 3 10 8" xfId="1589"/>
    <cellStyle name="Normal 23 3 2" xfId="1590"/>
    <cellStyle name="Normal 23 3 2 10" xfId="1591"/>
    <cellStyle name="Normal 23 3 2 11" xfId="1592"/>
    <cellStyle name="Normal 23 3 2 12" xfId="1593"/>
    <cellStyle name="Normal 23 3 2 13" xfId="1594"/>
    <cellStyle name="Normal 23 3 2 14" xfId="1595"/>
    <cellStyle name="Normal 23 3 2 15" xfId="1596"/>
    <cellStyle name="Normal 23 3 2 16" xfId="1597"/>
    <cellStyle name="Normal 23 3 2 2" xfId="1598"/>
    <cellStyle name="Normal 23 3 2 3" xfId="1599"/>
    <cellStyle name="Normal 23 3 2 4" xfId="1600"/>
    <cellStyle name="Normal 23 3 2 5" xfId="1601"/>
    <cellStyle name="Normal 23 3 2 6" xfId="1602"/>
    <cellStyle name="Normal 23 3 2 7" xfId="1603"/>
    <cellStyle name="Normal 23 3 2 8" xfId="1604"/>
    <cellStyle name="Normal 23 3 2 9" xfId="1605"/>
    <cellStyle name="Normal 23 3 3" xfId="1606"/>
    <cellStyle name="Normal 23 3 4" xfId="1607"/>
    <cellStyle name="Normal 23 3 4 2" xfId="1608"/>
    <cellStyle name="Normal 23 3 4 3" xfId="1609"/>
    <cellStyle name="Normal 23 3 4 4" xfId="1610"/>
    <cellStyle name="Normal 23 3 4 5" xfId="1611"/>
    <cellStyle name="Normal 23 3 4 6" xfId="1612"/>
    <cellStyle name="Normal 23 3 4 7" xfId="1613"/>
    <cellStyle name="Normal 23 3 4 8" xfId="1614"/>
    <cellStyle name="Normal 23 3 5" xfId="1615"/>
    <cellStyle name="Normal 23 3 5 2" xfId="1616"/>
    <cellStyle name="Normal 23 3 5 3" xfId="1617"/>
    <cellStyle name="Normal 23 3 5 4" xfId="1618"/>
    <cellStyle name="Normal 23 3 5 5" xfId="1619"/>
    <cellStyle name="Normal 23 3 5 6" xfId="1620"/>
    <cellStyle name="Normal 23 3 5 7" xfId="1621"/>
    <cellStyle name="Normal 23 3 5 8" xfId="1622"/>
    <cellStyle name="Normal 23 3 6" xfId="1623"/>
    <cellStyle name="Normal 23 3 6 2" xfId="1624"/>
    <cellStyle name="Normal 23 3 6 3" xfId="1625"/>
    <cellStyle name="Normal 23 3 6 4" xfId="1626"/>
    <cellStyle name="Normal 23 3 6 5" xfId="1627"/>
    <cellStyle name="Normal 23 3 6 6" xfId="1628"/>
    <cellStyle name="Normal 23 3 6 7" xfId="1629"/>
    <cellStyle name="Normal 23 3 6 8" xfId="1630"/>
    <cellStyle name="Normal 23 3 7" xfId="1631"/>
    <cellStyle name="Normal 23 3 7 2" xfId="1632"/>
    <cellStyle name="Normal 23 3 7 3" xfId="1633"/>
    <cellStyle name="Normal 23 3 7 4" xfId="1634"/>
    <cellStyle name="Normal 23 3 7 5" xfId="1635"/>
    <cellStyle name="Normal 23 3 7 6" xfId="1636"/>
    <cellStyle name="Normal 23 3 7 7" xfId="1637"/>
    <cellStyle name="Normal 23 3 7 8" xfId="1638"/>
    <cellStyle name="Normal 23 3 8" xfId="1639"/>
    <cellStyle name="Normal 23 3 8 2" xfId="1640"/>
    <cellStyle name="Normal 23 3 8 3" xfId="1641"/>
    <cellStyle name="Normal 23 3 8 4" xfId="1642"/>
    <cellStyle name="Normal 23 3 8 5" xfId="1643"/>
    <cellStyle name="Normal 23 3 8 6" xfId="1644"/>
    <cellStyle name="Normal 23 3 8 7" xfId="1645"/>
    <cellStyle name="Normal 23 3 8 8" xfId="1646"/>
    <cellStyle name="Normal 23 3 9" xfId="1647"/>
    <cellStyle name="Normal 23 3 9 2" xfId="1648"/>
    <cellStyle name="Normal 23 3 9 3" xfId="1649"/>
    <cellStyle name="Normal 23 3 9 4" xfId="1650"/>
    <cellStyle name="Normal 23 3 9 5" xfId="1651"/>
    <cellStyle name="Normal 23 3 9 6" xfId="1652"/>
    <cellStyle name="Normal 23 3 9 7" xfId="1653"/>
    <cellStyle name="Normal 23 3 9 8" xfId="1654"/>
    <cellStyle name="Normal 24" xfId="1655"/>
    <cellStyle name="Normal 24 2" xfId="1656"/>
    <cellStyle name="Normal 24 2 10" xfId="1657"/>
    <cellStyle name="Normal 24 2 10 2" xfId="1658"/>
    <cellStyle name="Normal 24 2 10 3" xfId="1659"/>
    <cellStyle name="Normal 24 2 10 4" xfId="1660"/>
    <cellStyle name="Normal 24 2 10 5" xfId="1661"/>
    <cellStyle name="Normal 24 2 10 6" xfId="1662"/>
    <cellStyle name="Normal 24 2 10 7" xfId="1663"/>
    <cellStyle name="Normal 24 2 10 8" xfId="1664"/>
    <cellStyle name="Normal 24 2 2" xfId="1665"/>
    <cellStyle name="Normal 24 2 2 10" xfId="1666"/>
    <cellStyle name="Normal 24 2 2 11" xfId="1667"/>
    <cellStyle name="Normal 24 2 2 12" xfId="1668"/>
    <cellStyle name="Normal 24 2 2 13" xfId="1669"/>
    <cellStyle name="Normal 24 2 2 14" xfId="1670"/>
    <cellStyle name="Normal 24 2 2 15" xfId="1671"/>
    <cellStyle name="Normal 24 2 2 16" xfId="1672"/>
    <cellStyle name="Normal 24 2 2 2" xfId="1673"/>
    <cellStyle name="Normal 24 2 2 3" xfId="1674"/>
    <cellStyle name="Normal 24 2 2 4" xfId="1675"/>
    <cellStyle name="Normal 24 2 2 5" xfId="1676"/>
    <cellStyle name="Normal 24 2 2 6" xfId="1677"/>
    <cellStyle name="Normal 24 2 2 7" xfId="1678"/>
    <cellStyle name="Normal 24 2 2 8" xfId="1679"/>
    <cellStyle name="Normal 24 2 2 9" xfId="1680"/>
    <cellStyle name="Normal 24 2 3" xfId="1681"/>
    <cellStyle name="Normal 24 2 4" xfId="1682"/>
    <cellStyle name="Normal 24 2 4 2" xfId="1683"/>
    <cellStyle name="Normal 24 2 4 3" xfId="1684"/>
    <cellStyle name="Normal 24 2 4 4" xfId="1685"/>
    <cellStyle name="Normal 24 2 4 5" xfId="1686"/>
    <cellStyle name="Normal 24 2 4 6" xfId="1687"/>
    <cellStyle name="Normal 24 2 4 7" xfId="1688"/>
    <cellStyle name="Normal 24 2 4 8" xfId="1689"/>
    <cellStyle name="Normal 24 2 5" xfId="1690"/>
    <cellStyle name="Normal 24 2 5 2" xfId="1691"/>
    <cellStyle name="Normal 24 2 5 3" xfId="1692"/>
    <cellStyle name="Normal 24 2 5 4" xfId="1693"/>
    <cellStyle name="Normal 24 2 5 5" xfId="1694"/>
    <cellStyle name="Normal 24 2 5 6" xfId="1695"/>
    <cellStyle name="Normal 24 2 5 7" xfId="1696"/>
    <cellStyle name="Normal 24 2 5 8" xfId="1697"/>
    <cellStyle name="Normal 24 2 6" xfId="1698"/>
    <cellStyle name="Normal 24 2 6 2" xfId="1699"/>
    <cellStyle name="Normal 24 2 6 3" xfId="1700"/>
    <cellStyle name="Normal 24 2 6 4" xfId="1701"/>
    <cellStyle name="Normal 24 2 6 5" xfId="1702"/>
    <cellStyle name="Normal 24 2 6 6" xfId="1703"/>
    <cellStyle name="Normal 24 2 6 7" xfId="1704"/>
    <cellStyle name="Normal 24 2 6 8" xfId="1705"/>
    <cellStyle name="Normal 24 2 7" xfId="1706"/>
    <cellStyle name="Normal 24 2 7 2" xfId="1707"/>
    <cellStyle name="Normal 24 2 7 3" xfId="1708"/>
    <cellStyle name="Normal 24 2 7 4" xfId="1709"/>
    <cellStyle name="Normal 24 2 7 5" xfId="1710"/>
    <cellStyle name="Normal 24 2 7 6" xfId="1711"/>
    <cellStyle name="Normal 24 2 7 7" xfId="1712"/>
    <cellStyle name="Normal 24 2 7 8" xfId="1713"/>
    <cellStyle name="Normal 24 2 8" xfId="1714"/>
    <cellStyle name="Normal 24 2 8 2" xfId="1715"/>
    <cellStyle name="Normal 24 2 8 3" xfId="1716"/>
    <cellStyle name="Normal 24 2 8 4" xfId="1717"/>
    <cellStyle name="Normal 24 2 8 5" xfId="1718"/>
    <cellStyle name="Normal 24 2 8 6" xfId="1719"/>
    <cellStyle name="Normal 24 2 8 7" xfId="1720"/>
    <cellStyle name="Normal 24 2 8 8" xfId="1721"/>
    <cellStyle name="Normal 24 2 9" xfId="1722"/>
    <cellStyle name="Normal 24 2 9 2" xfId="1723"/>
    <cellStyle name="Normal 24 2 9 3" xfId="1724"/>
    <cellStyle name="Normal 24 2 9 4" xfId="1725"/>
    <cellStyle name="Normal 24 2 9 5" xfId="1726"/>
    <cellStyle name="Normal 24 2 9 6" xfId="1727"/>
    <cellStyle name="Normal 24 2 9 7" xfId="1728"/>
    <cellStyle name="Normal 24 2 9 8" xfId="1729"/>
    <cellStyle name="Normal 24 3" xfId="1730"/>
    <cellStyle name="Normal 24 3 10" xfId="1731"/>
    <cellStyle name="Normal 24 3 10 2" xfId="1732"/>
    <cellStyle name="Normal 24 3 10 3" xfId="1733"/>
    <cellStyle name="Normal 24 3 10 4" xfId="1734"/>
    <cellStyle name="Normal 24 3 10 5" xfId="1735"/>
    <cellStyle name="Normal 24 3 10 6" xfId="1736"/>
    <cellStyle name="Normal 24 3 10 7" xfId="1737"/>
    <cellStyle name="Normal 24 3 10 8" xfId="1738"/>
    <cellStyle name="Normal 24 3 2" xfId="1739"/>
    <cellStyle name="Normal 24 3 2 10" xfId="1740"/>
    <cellStyle name="Normal 24 3 2 11" xfId="1741"/>
    <cellStyle name="Normal 24 3 2 12" xfId="1742"/>
    <cellStyle name="Normal 24 3 2 13" xfId="1743"/>
    <cellStyle name="Normal 24 3 2 14" xfId="1744"/>
    <cellStyle name="Normal 24 3 2 15" xfId="1745"/>
    <cellStyle name="Normal 24 3 2 16" xfId="1746"/>
    <cellStyle name="Normal 24 3 2 2" xfId="1747"/>
    <cellStyle name="Normal 24 3 2 3" xfId="1748"/>
    <cellStyle name="Normal 24 3 2 4" xfId="1749"/>
    <cellStyle name="Normal 24 3 2 5" xfId="1750"/>
    <cellStyle name="Normal 24 3 2 6" xfId="1751"/>
    <cellStyle name="Normal 24 3 2 7" xfId="1752"/>
    <cellStyle name="Normal 24 3 2 8" xfId="1753"/>
    <cellStyle name="Normal 24 3 2 9" xfId="1754"/>
    <cellStyle name="Normal 24 3 3" xfId="1755"/>
    <cellStyle name="Normal 24 3 4" xfId="1756"/>
    <cellStyle name="Normal 24 3 4 2" xfId="1757"/>
    <cellStyle name="Normal 24 3 4 3" xfId="1758"/>
    <cellStyle name="Normal 24 3 4 4" xfId="1759"/>
    <cellStyle name="Normal 24 3 4 5" xfId="1760"/>
    <cellStyle name="Normal 24 3 4 6" xfId="1761"/>
    <cellStyle name="Normal 24 3 4 7" xfId="1762"/>
    <cellStyle name="Normal 24 3 4 8" xfId="1763"/>
    <cellStyle name="Normal 24 3 5" xfId="1764"/>
    <cellStyle name="Normal 24 3 5 2" xfId="1765"/>
    <cellStyle name="Normal 24 3 5 3" xfId="1766"/>
    <cellStyle name="Normal 24 3 5 4" xfId="1767"/>
    <cellStyle name="Normal 24 3 5 5" xfId="1768"/>
    <cellStyle name="Normal 24 3 5 6" xfId="1769"/>
    <cellStyle name="Normal 24 3 5 7" xfId="1770"/>
    <cellStyle name="Normal 24 3 5 8" xfId="1771"/>
    <cellStyle name="Normal 24 3 6" xfId="1772"/>
    <cellStyle name="Normal 24 3 6 2" xfId="1773"/>
    <cellStyle name="Normal 24 3 6 3" xfId="1774"/>
    <cellStyle name="Normal 24 3 6 4" xfId="1775"/>
    <cellStyle name="Normal 24 3 6 5" xfId="1776"/>
    <cellStyle name="Normal 24 3 6 6" xfId="1777"/>
    <cellStyle name="Normal 24 3 6 7" xfId="1778"/>
    <cellStyle name="Normal 24 3 6 8" xfId="1779"/>
    <cellStyle name="Normal 24 3 7" xfId="1780"/>
    <cellStyle name="Normal 24 3 7 2" xfId="1781"/>
    <cellStyle name="Normal 24 3 7 3" xfId="1782"/>
    <cellStyle name="Normal 24 3 7 4" xfId="1783"/>
    <cellStyle name="Normal 24 3 7 5" xfId="1784"/>
    <cellStyle name="Normal 24 3 7 6" xfId="1785"/>
    <cellStyle name="Normal 24 3 7 7" xfId="1786"/>
    <cellStyle name="Normal 24 3 7 8" xfId="1787"/>
    <cellStyle name="Normal 24 3 8" xfId="1788"/>
    <cellStyle name="Normal 24 3 8 2" xfId="1789"/>
    <cellStyle name="Normal 24 3 8 3" xfId="1790"/>
    <cellStyle name="Normal 24 3 8 4" xfId="1791"/>
    <cellStyle name="Normal 24 3 8 5" xfId="1792"/>
    <cellStyle name="Normal 24 3 8 6" xfId="1793"/>
    <cellStyle name="Normal 24 3 8 7" xfId="1794"/>
    <cellStyle name="Normal 24 3 8 8" xfId="1795"/>
    <cellStyle name="Normal 24 3 9" xfId="1796"/>
    <cellStyle name="Normal 24 3 9 2" xfId="1797"/>
    <cellStyle name="Normal 24 3 9 3" xfId="1798"/>
    <cellStyle name="Normal 24 3 9 4" xfId="1799"/>
    <cellStyle name="Normal 24 3 9 5" xfId="1800"/>
    <cellStyle name="Normal 24 3 9 6" xfId="1801"/>
    <cellStyle name="Normal 24 3 9 7" xfId="1802"/>
    <cellStyle name="Normal 24 3 9 8" xfId="1803"/>
    <cellStyle name="Normal 25" xfId="1804"/>
    <cellStyle name="Normal 25 2" xfId="1805"/>
    <cellStyle name="Normal 25 2 10" xfId="1806"/>
    <cellStyle name="Normal 25 2 10 2" xfId="1807"/>
    <cellStyle name="Normal 25 2 10 3" xfId="1808"/>
    <cellStyle name="Normal 25 2 10 4" xfId="1809"/>
    <cellStyle name="Normal 25 2 10 5" xfId="1810"/>
    <cellStyle name="Normal 25 2 10 6" xfId="1811"/>
    <cellStyle name="Normal 25 2 10 7" xfId="1812"/>
    <cellStyle name="Normal 25 2 10 8" xfId="1813"/>
    <cellStyle name="Normal 25 2 2" xfId="1814"/>
    <cellStyle name="Normal 25 2 2 10" xfId="1815"/>
    <cellStyle name="Normal 25 2 2 11" xfId="1816"/>
    <cellStyle name="Normal 25 2 2 12" xfId="1817"/>
    <cellStyle name="Normal 25 2 2 13" xfId="1818"/>
    <cellStyle name="Normal 25 2 2 14" xfId="1819"/>
    <cellStyle name="Normal 25 2 2 15" xfId="1820"/>
    <cellStyle name="Normal 25 2 2 16" xfId="1821"/>
    <cellStyle name="Normal 25 2 2 2" xfId="1822"/>
    <cellStyle name="Normal 25 2 2 3" xfId="1823"/>
    <cellStyle name="Normal 25 2 2 4" xfId="1824"/>
    <cellStyle name="Normal 25 2 2 5" xfId="1825"/>
    <cellStyle name="Normal 25 2 2 6" xfId="1826"/>
    <cellStyle name="Normal 25 2 2 7" xfId="1827"/>
    <cellStyle name="Normal 25 2 2 8" xfId="1828"/>
    <cellStyle name="Normal 25 2 2 9" xfId="1829"/>
    <cellStyle name="Normal 25 2 3" xfId="1830"/>
    <cellStyle name="Normal 25 2 4" xfId="1831"/>
    <cellStyle name="Normal 25 2 4 2" xfId="1832"/>
    <cellStyle name="Normal 25 2 4 3" xfId="1833"/>
    <cellStyle name="Normal 25 2 4 4" xfId="1834"/>
    <cellStyle name="Normal 25 2 4 5" xfId="1835"/>
    <cellStyle name="Normal 25 2 4 6" xfId="1836"/>
    <cellStyle name="Normal 25 2 4 7" xfId="1837"/>
    <cellStyle name="Normal 25 2 4 8" xfId="1838"/>
    <cellStyle name="Normal 25 2 5" xfId="1839"/>
    <cellStyle name="Normal 25 2 5 2" xfId="1840"/>
    <cellStyle name="Normal 25 2 5 3" xfId="1841"/>
    <cellStyle name="Normal 25 2 5 4" xfId="1842"/>
    <cellStyle name="Normal 25 2 5 5" xfId="1843"/>
    <cellStyle name="Normal 25 2 5 6" xfId="1844"/>
    <cellStyle name="Normal 25 2 5 7" xfId="1845"/>
    <cellStyle name="Normal 25 2 5 8" xfId="1846"/>
    <cellStyle name="Normal 25 2 6" xfId="1847"/>
    <cellStyle name="Normal 25 2 6 2" xfId="1848"/>
    <cellStyle name="Normal 25 2 6 3" xfId="1849"/>
    <cellStyle name="Normal 25 2 6 4" xfId="1850"/>
    <cellStyle name="Normal 25 2 6 5" xfId="1851"/>
    <cellStyle name="Normal 25 2 6 6" xfId="1852"/>
    <cellStyle name="Normal 25 2 6 7" xfId="1853"/>
    <cellStyle name="Normal 25 2 6 8" xfId="1854"/>
    <cellStyle name="Normal 25 2 7" xfId="1855"/>
    <cellStyle name="Normal 25 2 7 2" xfId="1856"/>
    <cellStyle name="Normal 25 2 7 3" xfId="1857"/>
    <cellStyle name="Normal 25 2 7 4" xfId="1858"/>
    <cellStyle name="Normal 25 2 7 5" xfId="1859"/>
    <cellStyle name="Normal 25 2 7 6" xfId="1860"/>
    <cellStyle name="Normal 25 2 7 7" xfId="1861"/>
    <cellStyle name="Normal 25 2 7 8" xfId="1862"/>
    <cellStyle name="Normal 25 2 8" xfId="1863"/>
    <cellStyle name="Normal 25 2 8 2" xfId="1864"/>
    <cellStyle name="Normal 25 2 8 3" xfId="1865"/>
    <cellStyle name="Normal 25 2 8 4" xfId="1866"/>
    <cellStyle name="Normal 25 2 8 5" xfId="1867"/>
    <cellStyle name="Normal 25 2 8 6" xfId="1868"/>
    <cellStyle name="Normal 25 2 8 7" xfId="1869"/>
    <cellStyle name="Normal 25 2 8 8" xfId="1870"/>
    <cellStyle name="Normal 25 2 9" xfId="1871"/>
    <cellStyle name="Normal 25 2 9 2" xfId="1872"/>
    <cellStyle name="Normal 25 2 9 3" xfId="1873"/>
    <cellStyle name="Normal 25 2 9 4" xfId="1874"/>
    <cellStyle name="Normal 25 2 9 5" xfId="1875"/>
    <cellStyle name="Normal 25 2 9 6" xfId="1876"/>
    <cellStyle name="Normal 25 2 9 7" xfId="1877"/>
    <cellStyle name="Normal 25 2 9 8" xfId="1878"/>
    <cellStyle name="Normal 25 3" xfId="1879"/>
    <cellStyle name="Normal 25 3 10" xfId="1880"/>
    <cellStyle name="Normal 25 3 10 2" xfId="1881"/>
    <cellStyle name="Normal 25 3 10 3" xfId="1882"/>
    <cellStyle name="Normal 25 3 10 4" xfId="1883"/>
    <cellStyle name="Normal 25 3 10 5" xfId="1884"/>
    <cellStyle name="Normal 25 3 10 6" xfId="1885"/>
    <cellStyle name="Normal 25 3 10 7" xfId="1886"/>
    <cellStyle name="Normal 25 3 10 8" xfId="1887"/>
    <cellStyle name="Normal 25 3 2" xfId="1888"/>
    <cellStyle name="Normal 25 3 2 10" xfId="1889"/>
    <cellStyle name="Normal 25 3 2 11" xfId="1890"/>
    <cellStyle name="Normal 25 3 2 12" xfId="1891"/>
    <cellStyle name="Normal 25 3 2 13" xfId="1892"/>
    <cellStyle name="Normal 25 3 2 14" xfId="1893"/>
    <cellStyle name="Normal 25 3 2 15" xfId="1894"/>
    <cellStyle name="Normal 25 3 2 16" xfId="1895"/>
    <cellStyle name="Normal 25 3 2 2" xfId="1896"/>
    <cellStyle name="Normal 25 3 2 3" xfId="1897"/>
    <cellStyle name="Normal 25 3 2 4" xfId="1898"/>
    <cellStyle name="Normal 25 3 2 5" xfId="1899"/>
    <cellStyle name="Normal 25 3 2 6" xfId="1900"/>
    <cellStyle name="Normal 25 3 2 7" xfId="1901"/>
    <cellStyle name="Normal 25 3 2 8" xfId="1902"/>
    <cellStyle name="Normal 25 3 2 9" xfId="1903"/>
    <cellStyle name="Normal 25 3 3" xfId="1904"/>
    <cellStyle name="Normal 25 3 4" xfId="1905"/>
    <cellStyle name="Normal 25 3 4 2" xfId="1906"/>
    <cellStyle name="Normal 25 3 4 3" xfId="1907"/>
    <cellStyle name="Normal 25 3 4 4" xfId="1908"/>
    <cellStyle name="Normal 25 3 4 5" xfId="1909"/>
    <cellStyle name="Normal 25 3 4 6" xfId="1910"/>
    <cellStyle name="Normal 25 3 4 7" xfId="1911"/>
    <cellStyle name="Normal 25 3 4 8" xfId="1912"/>
    <cellStyle name="Normal 25 3 5" xfId="1913"/>
    <cellStyle name="Normal 25 3 5 2" xfId="1914"/>
    <cellStyle name="Normal 25 3 5 3" xfId="1915"/>
    <cellStyle name="Normal 25 3 5 4" xfId="1916"/>
    <cellStyle name="Normal 25 3 5 5" xfId="1917"/>
    <cellStyle name="Normal 25 3 5 6" xfId="1918"/>
    <cellStyle name="Normal 25 3 5 7" xfId="1919"/>
    <cellStyle name="Normal 25 3 5 8" xfId="1920"/>
    <cellStyle name="Normal 25 3 6" xfId="1921"/>
    <cellStyle name="Normal 25 3 6 2" xfId="1922"/>
    <cellStyle name="Normal 25 3 6 3" xfId="1923"/>
    <cellStyle name="Normal 25 3 6 4" xfId="1924"/>
    <cellStyle name="Normal 25 3 6 5" xfId="1925"/>
    <cellStyle name="Normal 25 3 6 6" xfId="1926"/>
    <cellStyle name="Normal 25 3 6 7" xfId="1927"/>
    <cellStyle name="Normal 25 3 6 8" xfId="1928"/>
    <cellStyle name="Normal 25 3 7" xfId="1929"/>
    <cellStyle name="Normal 25 3 7 2" xfId="1930"/>
    <cellStyle name="Normal 25 3 7 3" xfId="1931"/>
    <cellStyle name="Normal 25 3 7 4" xfId="1932"/>
    <cellStyle name="Normal 25 3 7 5" xfId="1933"/>
    <cellStyle name="Normal 25 3 7 6" xfId="1934"/>
    <cellStyle name="Normal 25 3 7 7" xfId="1935"/>
    <cellStyle name="Normal 25 3 7 8" xfId="1936"/>
    <cellStyle name="Normal 25 3 8" xfId="1937"/>
    <cellStyle name="Normal 25 3 8 2" xfId="1938"/>
    <cellStyle name="Normal 25 3 8 3" xfId="1939"/>
    <cellStyle name="Normal 25 3 8 4" xfId="1940"/>
    <cellStyle name="Normal 25 3 8 5" xfId="1941"/>
    <cellStyle name="Normal 25 3 8 6" xfId="1942"/>
    <cellStyle name="Normal 25 3 8 7" xfId="1943"/>
    <cellStyle name="Normal 25 3 8 8" xfId="1944"/>
    <cellStyle name="Normal 25 3 9" xfId="1945"/>
    <cellStyle name="Normal 25 3 9 2" xfId="1946"/>
    <cellStyle name="Normal 25 3 9 3" xfId="1947"/>
    <cellStyle name="Normal 25 3 9 4" xfId="1948"/>
    <cellStyle name="Normal 25 3 9 5" xfId="1949"/>
    <cellStyle name="Normal 25 3 9 6" xfId="1950"/>
    <cellStyle name="Normal 25 3 9 7" xfId="1951"/>
    <cellStyle name="Normal 25 3 9 8" xfId="1952"/>
    <cellStyle name="Normal 26" xfId="1953"/>
    <cellStyle name="Normal 27" xfId="1954"/>
    <cellStyle name="Normal 27 10" xfId="1955"/>
    <cellStyle name="Normal 27 11" xfId="1956"/>
    <cellStyle name="Normal 27 2" xfId="1957"/>
    <cellStyle name="Normal 27 3" xfId="1958"/>
    <cellStyle name="Normal 27 4" xfId="1959"/>
    <cellStyle name="Normal 27 5" xfId="1960"/>
    <cellStyle name="Normal 27 6" xfId="1961"/>
    <cellStyle name="Normal 27 7" xfId="1962"/>
    <cellStyle name="Normal 27 8" xfId="1963"/>
    <cellStyle name="Normal 27 9" xfId="1964"/>
    <cellStyle name="Normal 28" xfId="1965"/>
    <cellStyle name="Normal 28 10" xfId="1966"/>
    <cellStyle name="Normal 28 11" xfId="1967"/>
    <cellStyle name="Normal 28 2" xfId="1968"/>
    <cellStyle name="Normal 28 3" xfId="1969"/>
    <cellStyle name="Normal 28 4" xfId="1970"/>
    <cellStyle name="Normal 28 5" xfId="1971"/>
    <cellStyle name="Normal 28 6" xfId="1972"/>
    <cellStyle name="Normal 28 7" xfId="1973"/>
    <cellStyle name="Normal 28 8" xfId="1974"/>
    <cellStyle name="Normal 28 9" xfId="1975"/>
    <cellStyle name="Normal 29" xfId="1976"/>
    <cellStyle name="Normal 29 10" xfId="1977"/>
    <cellStyle name="Normal 29 11" xfId="1978"/>
    <cellStyle name="Normal 29 2" xfId="1979"/>
    <cellStyle name="Normal 29 3" xfId="1980"/>
    <cellStyle name="Normal 29 4" xfId="1981"/>
    <cellStyle name="Normal 29 5" xfId="1982"/>
    <cellStyle name="Normal 29 6" xfId="1983"/>
    <cellStyle name="Normal 29 7" xfId="1984"/>
    <cellStyle name="Normal 29 8" xfId="1985"/>
    <cellStyle name="Normal 29 9" xfId="1986"/>
    <cellStyle name="Normal 3" xfId="1987"/>
    <cellStyle name="Normal 30" xfId="1988"/>
    <cellStyle name="Normal 31" xfId="1989"/>
    <cellStyle name="Normal 31 10" xfId="1990"/>
    <cellStyle name="Normal 31 11" xfId="1991"/>
    <cellStyle name="Normal 31 2" xfId="1992"/>
    <cellStyle name="Normal 31 3" xfId="1993"/>
    <cellStyle name="Normal 31 4" xfId="1994"/>
    <cellStyle name="Normal 31 5" xfId="1995"/>
    <cellStyle name="Normal 31 6" xfId="1996"/>
    <cellStyle name="Normal 31 7" xfId="1997"/>
    <cellStyle name="Normal 31 8" xfId="1998"/>
    <cellStyle name="Normal 31 9" xfId="1999"/>
    <cellStyle name="Normal 32" xfId="2000"/>
    <cellStyle name="Normal 32 10" xfId="2001"/>
    <cellStyle name="Normal 32 11" xfId="2002"/>
    <cellStyle name="Normal 32 2" xfId="2003"/>
    <cellStyle name="Normal 32 3" xfId="2004"/>
    <cellStyle name="Normal 32 4" xfId="2005"/>
    <cellStyle name="Normal 32 5" xfId="2006"/>
    <cellStyle name="Normal 32 6" xfId="2007"/>
    <cellStyle name="Normal 32 7" xfId="2008"/>
    <cellStyle name="Normal 32 8" xfId="2009"/>
    <cellStyle name="Normal 32 9" xfId="2010"/>
    <cellStyle name="Normal 33" xfId="2011"/>
    <cellStyle name="Normal 33 10" xfId="2012"/>
    <cellStyle name="Normal 33 11" xfId="2013"/>
    <cellStyle name="Normal 33 2" xfId="2014"/>
    <cellStyle name="Normal 33 3" xfId="2015"/>
    <cellStyle name="Normal 33 4" xfId="2016"/>
    <cellStyle name="Normal 33 5" xfId="2017"/>
    <cellStyle name="Normal 33 6" xfId="2018"/>
    <cellStyle name="Normal 33 7" xfId="2019"/>
    <cellStyle name="Normal 33 8" xfId="2020"/>
    <cellStyle name="Normal 33 9" xfId="2021"/>
    <cellStyle name="Normal 34" xfId="2022"/>
    <cellStyle name="Normal 35" xfId="2023"/>
    <cellStyle name="Normal 35 10" xfId="2024"/>
    <cellStyle name="Normal 35 11" xfId="2025"/>
    <cellStyle name="Normal 35 2" xfId="2026"/>
    <cellStyle name="Normal 35 3" xfId="2027"/>
    <cellStyle name="Normal 35 4" xfId="2028"/>
    <cellStyle name="Normal 35 5" xfId="2029"/>
    <cellStyle name="Normal 35 6" xfId="2030"/>
    <cellStyle name="Normal 35 7" xfId="2031"/>
    <cellStyle name="Normal 35 8" xfId="2032"/>
    <cellStyle name="Normal 35 9" xfId="2033"/>
    <cellStyle name="Normal 36" xfId="2034"/>
    <cellStyle name="Normal 36 10" xfId="2035"/>
    <cellStyle name="Normal 36 11" xfId="2036"/>
    <cellStyle name="Normal 36 2" xfId="2037"/>
    <cellStyle name="Normal 36 3" xfId="2038"/>
    <cellStyle name="Normal 36 4" xfId="2039"/>
    <cellStyle name="Normal 36 5" xfId="2040"/>
    <cellStyle name="Normal 36 6" xfId="2041"/>
    <cellStyle name="Normal 36 7" xfId="2042"/>
    <cellStyle name="Normal 36 8" xfId="2043"/>
    <cellStyle name="Normal 36 9" xfId="2044"/>
    <cellStyle name="Normal 37" xfId="2045"/>
    <cellStyle name="Normal 37 10" xfId="2046"/>
    <cellStyle name="Normal 37 11" xfId="2047"/>
    <cellStyle name="Normal 37 2" xfId="2048"/>
    <cellStyle name="Normal 37 3" xfId="2049"/>
    <cellStyle name="Normal 37 4" xfId="2050"/>
    <cellStyle name="Normal 37 5" xfId="2051"/>
    <cellStyle name="Normal 37 6" xfId="2052"/>
    <cellStyle name="Normal 37 7" xfId="2053"/>
    <cellStyle name="Normal 37 8" xfId="2054"/>
    <cellStyle name="Normal 37 9" xfId="2055"/>
    <cellStyle name="Normal 38" xfId="2056"/>
    <cellStyle name="Normal 38 10" xfId="2057"/>
    <cellStyle name="Normal 38 11" xfId="2058"/>
    <cellStyle name="Normal 38 2" xfId="2059"/>
    <cellStyle name="Normal 38 3" xfId="2060"/>
    <cellStyle name="Normal 38 4" xfId="2061"/>
    <cellStyle name="Normal 38 5" xfId="2062"/>
    <cellStyle name="Normal 38 6" xfId="2063"/>
    <cellStyle name="Normal 38 7" xfId="2064"/>
    <cellStyle name="Normal 38 8" xfId="2065"/>
    <cellStyle name="Normal 38 9" xfId="2066"/>
    <cellStyle name="Normal 39" xfId="2067"/>
    <cellStyle name="Normal 39 2" xfId="2068"/>
    <cellStyle name="Normal 39 2 10" xfId="2069"/>
    <cellStyle name="Normal 39 2 10 2" xfId="2070"/>
    <cellStyle name="Normal 39 2 10 3" xfId="2071"/>
    <cellStyle name="Normal 39 2 10 4" xfId="2072"/>
    <cellStyle name="Normal 39 2 10 5" xfId="2073"/>
    <cellStyle name="Normal 39 2 10 6" xfId="2074"/>
    <cellStyle name="Normal 39 2 10 7" xfId="2075"/>
    <cellStyle name="Normal 39 2 10 8" xfId="2076"/>
    <cellStyle name="Normal 39 2 2" xfId="2077"/>
    <cellStyle name="Normal 39 2 2 10" xfId="2078"/>
    <cellStyle name="Normal 39 2 2 11" xfId="2079"/>
    <cellStyle name="Normal 39 2 2 12" xfId="2080"/>
    <cellStyle name="Normal 39 2 2 13" xfId="2081"/>
    <cellStyle name="Normal 39 2 2 14" xfId="2082"/>
    <cellStyle name="Normal 39 2 2 15" xfId="2083"/>
    <cellStyle name="Normal 39 2 2 16" xfId="2084"/>
    <cellStyle name="Normal 39 2 2 2" xfId="2085"/>
    <cellStyle name="Normal 39 2 2 3" xfId="2086"/>
    <cellStyle name="Normal 39 2 2 4" xfId="2087"/>
    <cellStyle name="Normal 39 2 2 5" xfId="2088"/>
    <cellStyle name="Normal 39 2 2 6" xfId="2089"/>
    <cellStyle name="Normal 39 2 2 7" xfId="2090"/>
    <cellStyle name="Normal 39 2 2 8" xfId="2091"/>
    <cellStyle name="Normal 39 2 2 9" xfId="2092"/>
    <cellStyle name="Normal 39 2 3" xfId="2093"/>
    <cellStyle name="Normal 39 2 4" xfId="2094"/>
    <cellStyle name="Normal 39 2 4 2" xfId="2095"/>
    <cellStyle name="Normal 39 2 4 3" xfId="2096"/>
    <cellStyle name="Normal 39 2 4 4" xfId="2097"/>
    <cellStyle name="Normal 39 2 4 5" xfId="2098"/>
    <cellStyle name="Normal 39 2 4 6" xfId="2099"/>
    <cellStyle name="Normal 39 2 4 7" xfId="2100"/>
    <cellStyle name="Normal 39 2 4 8" xfId="2101"/>
    <cellStyle name="Normal 39 2 5" xfId="2102"/>
    <cellStyle name="Normal 39 2 5 2" xfId="2103"/>
    <cellStyle name="Normal 39 2 5 3" xfId="2104"/>
    <cellStyle name="Normal 39 2 5 4" xfId="2105"/>
    <cellStyle name="Normal 39 2 5 5" xfId="2106"/>
    <cellStyle name="Normal 39 2 5 6" xfId="2107"/>
    <cellStyle name="Normal 39 2 5 7" xfId="2108"/>
    <cellStyle name="Normal 39 2 5 8" xfId="2109"/>
    <cellStyle name="Normal 39 2 6" xfId="2110"/>
    <cellStyle name="Normal 39 2 6 2" xfId="2111"/>
    <cellStyle name="Normal 39 2 6 3" xfId="2112"/>
    <cellStyle name="Normal 39 2 6 4" xfId="2113"/>
    <cellStyle name="Normal 39 2 6 5" xfId="2114"/>
    <cellStyle name="Normal 39 2 6 6" xfId="2115"/>
    <cellStyle name="Normal 39 2 6 7" xfId="2116"/>
    <cellStyle name="Normal 39 2 6 8" xfId="2117"/>
    <cellStyle name="Normal 39 2 7" xfId="2118"/>
    <cellStyle name="Normal 39 2 7 2" xfId="2119"/>
    <cellStyle name="Normal 39 2 7 3" xfId="2120"/>
    <cellStyle name="Normal 39 2 7 4" xfId="2121"/>
    <cellStyle name="Normal 39 2 7 5" xfId="2122"/>
    <cellStyle name="Normal 39 2 7 6" xfId="2123"/>
    <cellStyle name="Normal 39 2 7 7" xfId="2124"/>
    <cellStyle name="Normal 39 2 7 8" xfId="2125"/>
    <cellStyle name="Normal 39 2 8" xfId="2126"/>
    <cellStyle name="Normal 39 2 8 2" xfId="2127"/>
    <cellStyle name="Normal 39 2 8 3" xfId="2128"/>
    <cellStyle name="Normal 39 2 8 4" xfId="2129"/>
    <cellStyle name="Normal 39 2 8 5" xfId="2130"/>
    <cellStyle name="Normal 39 2 8 6" xfId="2131"/>
    <cellStyle name="Normal 39 2 8 7" xfId="2132"/>
    <cellStyle name="Normal 39 2 8 8" xfId="2133"/>
    <cellStyle name="Normal 39 2 9" xfId="2134"/>
    <cellStyle name="Normal 39 2 9 2" xfId="2135"/>
    <cellStyle name="Normal 39 2 9 3" xfId="2136"/>
    <cellStyle name="Normal 39 2 9 4" xfId="2137"/>
    <cellStyle name="Normal 39 2 9 5" xfId="2138"/>
    <cellStyle name="Normal 39 2 9 6" xfId="2139"/>
    <cellStyle name="Normal 39 2 9 7" xfId="2140"/>
    <cellStyle name="Normal 39 2 9 8" xfId="2141"/>
    <cellStyle name="Normal 39 3" xfId="2142"/>
    <cellStyle name="Normal 39 3 10" xfId="2143"/>
    <cellStyle name="Normal 39 3 10 2" xfId="2144"/>
    <cellStyle name="Normal 39 3 10 3" xfId="2145"/>
    <cellStyle name="Normal 39 3 10 4" xfId="2146"/>
    <cellStyle name="Normal 39 3 10 5" xfId="2147"/>
    <cellStyle name="Normal 39 3 10 6" xfId="2148"/>
    <cellStyle name="Normal 39 3 10 7" xfId="2149"/>
    <cellStyle name="Normal 39 3 10 8" xfId="2150"/>
    <cellStyle name="Normal 39 3 2" xfId="2151"/>
    <cellStyle name="Normal 39 3 2 10" xfId="2152"/>
    <cellStyle name="Normal 39 3 2 11" xfId="2153"/>
    <cellStyle name="Normal 39 3 2 12" xfId="2154"/>
    <cellStyle name="Normal 39 3 2 13" xfId="2155"/>
    <cellStyle name="Normal 39 3 2 14" xfId="2156"/>
    <cellStyle name="Normal 39 3 2 15" xfId="2157"/>
    <cellStyle name="Normal 39 3 2 16" xfId="2158"/>
    <cellStyle name="Normal 39 3 2 2" xfId="2159"/>
    <cellStyle name="Normal 39 3 2 3" xfId="2160"/>
    <cellStyle name="Normal 39 3 2 4" xfId="2161"/>
    <cellStyle name="Normal 39 3 2 5" xfId="2162"/>
    <cellStyle name="Normal 39 3 2 6" xfId="2163"/>
    <cellStyle name="Normal 39 3 2 7" xfId="2164"/>
    <cellStyle name="Normal 39 3 2 8" xfId="2165"/>
    <cellStyle name="Normal 39 3 2 9" xfId="2166"/>
    <cellStyle name="Normal 39 3 3" xfId="2167"/>
    <cellStyle name="Normal 39 3 4" xfId="2168"/>
    <cellStyle name="Normal 39 3 4 2" xfId="2169"/>
    <cellStyle name="Normal 39 3 4 3" xfId="2170"/>
    <cellStyle name="Normal 39 3 4 4" xfId="2171"/>
    <cellStyle name="Normal 39 3 4 5" xfId="2172"/>
    <cellStyle name="Normal 39 3 4 6" xfId="2173"/>
    <cellStyle name="Normal 39 3 4 7" xfId="2174"/>
    <cellStyle name="Normal 39 3 4 8" xfId="2175"/>
    <cellStyle name="Normal 39 3 5" xfId="2176"/>
    <cellStyle name="Normal 39 3 5 2" xfId="2177"/>
    <cellStyle name="Normal 39 3 5 3" xfId="2178"/>
    <cellStyle name="Normal 39 3 5 4" xfId="2179"/>
    <cellStyle name="Normal 39 3 5 5" xfId="2180"/>
    <cellStyle name="Normal 39 3 5 6" xfId="2181"/>
    <cellStyle name="Normal 39 3 5 7" xfId="2182"/>
    <cellStyle name="Normal 39 3 5 8" xfId="2183"/>
    <cellStyle name="Normal 39 3 6" xfId="2184"/>
    <cellStyle name="Normal 39 3 6 2" xfId="2185"/>
    <cellStyle name="Normal 39 3 6 3" xfId="2186"/>
    <cellStyle name="Normal 39 3 6 4" xfId="2187"/>
    <cellStyle name="Normal 39 3 6 5" xfId="2188"/>
    <cellStyle name="Normal 39 3 6 6" xfId="2189"/>
    <cellStyle name="Normal 39 3 6 7" xfId="2190"/>
    <cellStyle name="Normal 39 3 6 8" xfId="2191"/>
    <cellStyle name="Normal 39 3 7" xfId="2192"/>
    <cellStyle name="Normal 39 3 7 2" xfId="2193"/>
    <cellStyle name="Normal 39 3 7 3" xfId="2194"/>
    <cellStyle name="Normal 39 3 7 4" xfId="2195"/>
    <cellStyle name="Normal 39 3 7 5" xfId="2196"/>
    <cellStyle name="Normal 39 3 7 6" xfId="2197"/>
    <cellStyle name="Normal 39 3 7 7" xfId="2198"/>
    <cellStyle name="Normal 39 3 7 8" xfId="2199"/>
    <cellStyle name="Normal 39 3 8" xfId="2200"/>
    <cellStyle name="Normal 39 3 8 2" xfId="2201"/>
    <cellStyle name="Normal 39 3 8 3" xfId="2202"/>
    <cellStyle name="Normal 39 3 8 4" xfId="2203"/>
    <cellStyle name="Normal 39 3 8 5" xfId="2204"/>
    <cellStyle name="Normal 39 3 8 6" xfId="2205"/>
    <cellStyle name="Normal 39 3 8 7" xfId="2206"/>
    <cellStyle name="Normal 39 3 8 8" xfId="2207"/>
    <cellStyle name="Normal 39 3 9" xfId="2208"/>
    <cellStyle name="Normal 39 3 9 2" xfId="2209"/>
    <cellStyle name="Normal 39 3 9 3" xfId="2210"/>
    <cellStyle name="Normal 39 3 9 4" xfId="2211"/>
    <cellStyle name="Normal 39 3 9 5" xfId="2212"/>
    <cellStyle name="Normal 39 3 9 6" xfId="2213"/>
    <cellStyle name="Normal 39 3 9 7" xfId="2214"/>
    <cellStyle name="Normal 39 3 9 8" xfId="2215"/>
    <cellStyle name="Normal 4" xfId="2216"/>
    <cellStyle name="Normal 4 2" xfId="2217"/>
    <cellStyle name="Normal 4 2 10" xfId="2218"/>
    <cellStyle name="Normal 4 2 2" xfId="2219"/>
    <cellStyle name="Normal 4 2 3" xfId="2220"/>
    <cellStyle name="Normal 4 2 4" xfId="2221"/>
    <cellStyle name="Normal 4 2 5" xfId="2222"/>
    <cellStyle name="Normal 4 2 6" xfId="2223"/>
    <cellStyle name="Normal 4 2 7" xfId="2224"/>
    <cellStyle name="Normal 4 2 8" xfId="2225"/>
    <cellStyle name="Normal 4 2 9" xfId="2226"/>
    <cellStyle name="Normal 4 3" xfId="2227"/>
    <cellStyle name="Normal 4 3 10" xfId="2228"/>
    <cellStyle name="Normal 4 3 2" xfId="2229"/>
    <cellStyle name="Normal 4 3 3" xfId="2230"/>
    <cellStyle name="Normal 4 3 4" xfId="2231"/>
    <cellStyle name="Normal 4 3 5" xfId="2232"/>
    <cellStyle name="Normal 4 3 6" xfId="2233"/>
    <cellStyle name="Normal 4 3 7" xfId="2234"/>
    <cellStyle name="Normal 4 3 8" xfId="2235"/>
    <cellStyle name="Normal 4 3 9" xfId="2236"/>
    <cellStyle name="Normal 4 4" xfId="2237"/>
    <cellStyle name="Normal 4 4 10" xfId="2238"/>
    <cellStyle name="Normal 4 4 2" xfId="2239"/>
    <cellStyle name="Normal 4 4 3" xfId="2240"/>
    <cellStyle name="Normal 4 4 4" xfId="2241"/>
    <cellStyle name="Normal 4 4 5" xfId="2242"/>
    <cellStyle name="Normal 4 4 6" xfId="2243"/>
    <cellStyle name="Normal 4 4 7" xfId="2244"/>
    <cellStyle name="Normal 4 4 8" xfId="2245"/>
    <cellStyle name="Normal 4 4 9" xfId="2246"/>
    <cellStyle name="Normal 4 5" xfId="2247"/>
    <cellStyle name="Normal 4 5 10" xfId="2248"/>
    <cellStyle name="Normal 4 5 2" xfId="2249"/>
    <cellStyle name="Normal 4 5 3" xfId="2250"/>
    <cellStyle name="Normal 4 5 4" xfId="2251"/>
    <cellStyle name="Normal 4 5 5" xfId="2252"/>
    <cellStyle name="Normal 4 5 6" xfId="2253"/>
    <cellStyle name="Normal 4 5 7" xfId="2254"/>
    <cellStyle name="Normal 4 5 8" xfId="2255"/>
    <cellStyle name="Normal 4 5 9" xfId="2256"/>
    <cellStyle name="Normal 4 6" xfId="2257"/>
    <cellStyle name="Normal 4 6 2" xfId="2258"/>
    <cellStyle name="Normal 4 6 3" xfId="2259"/>
    <cellStyle name="Normal 4 6 4" xfId="2260"/>
    <cellStyle name="Normal 4 6 5" xfId="2261"/>
    <cellStyle name="Normal 4 6 6" xfId="2262"/>
    <cellStyle name="Normal 4 6 7" xfId="2263"/>
    <cellStyle name="Normal 4 6 8" xfId="2264"/>
    <cellStyle name="Normal 4 6 9" xfId="2265"/>
    <cellStyle name="Normal 4 7" xfId="2266"/>
    <cellStyle name="Normal 4 7 2" xfId="2267"/>
    <cellStyle name="Normal 4 7 3" xfId="2268"/>
    <cellStyle name="Normal 4 7 4" xfId="2269"/>
    <cellStyle name="Normal 4 7 5" xfId="2270"/>
    <cellStyle name="Normal 4 7 6" xfId="2271"/>
    <cellStyle name="Normal 4 7 7" xfId="2272"/>
    <cellStyle name="Normal 4 7 8" xfId="2273"/>
    <cellStyle name="Normal 4 7 9" xfId="2274"/>
    <cellStyle name="Normal 4 8" xfId="2275"/>
    <cellStyle name="Normal 4 9" xfId="2276"/>
    <cellStyle name="Normal 40" xfId="2277"/>
    <cellStyle name="Normal 40 2" xfId="2278"/>
    <cellStyle name="Normal 40 2 10" xfId="2279"/>
    <cellStyle name="Normal 40 2 10 2" xfId="2280"/>
    <cellStyle name="Normal 40 2 10 3" xfId="2281"/>
    <cellStyle name="Normal 40 2 10 4" xfId="2282"/>
    <cellStyle name="Normal 40 2 10 5" xfId="2283"/>
    <cellStyle name="Normal 40 2 10 6" xfId="2284"/>
    <cellStyle name="Normal 40 2 10 7" xfId="2285"/>
    <cellStyle name="Normal 40 2 10 8" xfId="2286"/>
    <cellStyle name="Normal 40 2 2" xfId="2287"/>
    <cellStyle name="Normal 40 2 2 10" xfId="2288"/>
    <cellStyle name="Normal 40 2 2 11" xfId="2289"/>
    <cellStyle name="Normal 40 2 2 12" xfId="2290"/>
    <cellStyle name="Normal 40 2 2 13" xfId="2291"/>
    <cellStyle name="Normal 40 2 2 14" xfId="2292"/>
    <cellStyle name="Normal 40 2 2 15" xfId="2293"/>
    <cellStyle name="Normal 40 2 2 16" xfId="2294"/>
    <cellStyle name="Normal 40 2 2 2" xfId="2295"/>
    <cellStyle name="Normal 40 2 2 3" xfId="2296"/>
    <cellStyle name="Normal 40 2 2 4" xfId="2297"/>
    <cellStyle name="Normal 40 2 2 5" xfId="2298"/>
    <cellStyle name="Normal 40 2 2 6" xfId="2299"/>
    <cellStyle name="Normal 40 2 2 7" xfId="2300"/>
    <cellStyle name="Normal 40 2 2 8" xfId="2301"/>
    <cellStyle name="Normal 40 2 2 9" xfId="2302"/>
    <cellStyle name="Normal 40 2 3" xfId="2303"/>
    <cellStyle name="Normal 40 2 4" xfId="2304"/>
    <cellStyle name="Normal 40 2 4 2" xfId="2305"/>
    <cellStyle name="Normal 40 2 4 3" xfId="2306"/>
    <cellStyle name="Normal 40 2 4 4" xfId="2307"/>
    <cellStyle name="Normal 40 2 4 5" xfId="2308"/>
    <cellStyle name="Normal 40 2 4 6" xfId="2309"/>
    <cellStyle name="Normal 40 2 4 7" xfId="2310"/>
    <cellStyle name="Normal 40 2 4 8" xfId="2311"/>
    <cellStyle name="Normal 40 2 5" xfId="2312"/>
    <cellStyle name="Normal 40 2 5 2" xfId="2313"/>
    <cellStyle name="Normal 40 2 5 3" xfId="2314"/>
    <cellStyle name="Normal 40 2 5 4" xfId="2315"/>
    <cellStyle name="Normal 40 2 5 5" xfId="2316"/>
    <cellStyle name="Normal 40 2 5 6" xfId="2317"/>
    <cellStyle name="Normal 40 2 5 7" xfId="2318"/>
    <cellStyle name="Normal 40 2 5 8" xfId="2319"/>
    <cellStyle name="Normal 40 2 6" xfId="2320"/>
    <cellStyle name="Normal 40 2 6 2" xfId="2321"/>
    <cellStyle name="Normal 40 2 6 3" xfId="2322"/>
    <cellStyle name="Normal 40 2 6 4" xfId="2323"/>
    <cellStyle name="Normal 40 2 6 5" xfId="2324"/>
    <cellStyle name="Normal 40 2 6 6" xfId="2325"/>
    <cellStyle name="Normal 40 2 6 7" xfId="2326"/>
    <cellStyle name="Normal 40 2 6 8" xfId="2327"/>
    <cellStyle name="Normal 40 2 7" xfId="2328"/>
    <cellStyle name="Normal 40 2 7 2" xfId="2329"/>
    <cellStyle name="Normal 40 2 7 3" xfId="2330"/>
    <cellStyle name="Normal 40 2 7 4" xfId="2331"/>
    <cellStyle name="Normal 40 2 7 5" xfId="2332"/>
    <cellStyle name="Normal 40 2 7 6" xfId="2333"/>
    <cellStyle name="Normal 40 2 7 7" xfId="2334"/>
    <cellStyle name="Normal 40 2 7 8" xfId="2335"/>
    <cellStyle name="Normal 40 2 8" xfId="2336"/>
    <cellStyle name="Normal 40 2 8 2" xfId="2337"/>
    <cellStyle name="Normal 40 2 8 3" xfId="2338"/>
    <cellStyle name="Normal 40 2 8 4" xfId="2339"/>
    <cellStyle name="Normal 40 2 8 5" xfId="2340"/>
    <cellStyle name="Normal 40 2 8 6" xfId="2341"/>
    <cellStyle name="Normal 40 2 8 7" xfId="2342"/>
    <cellStyle name="Normal 40 2 8 8" xfId="2343"/>
    <cellStyle name="Normal 40 2 9" xfId="2344"/>
    <cellStyle name="Normal 40 2 9 2" xfId="2345"/>
    <cellStyle name="Normal 40 2 9 3" xfId="2346"/>
    <cellStyle name="Normal 40 2 9 4" xfId="2347"/>
    <cellStyle name="Normal 40 2 9 5" xfId="2348"/>
    <cellStyle name="Normal 40 2 9 6" xfId="2349"/>
    <cellStyle name="Normal 40 2 9 7" xfId="2350"/>
    <cellStyle name="Normal 40 2 9 8" xfId="2351"/>
    <cellStyle name="Normal 40 3" xfId="2352"/>
    <cellStyle name="Normal 40 3 10" xfId="2353"/>
    <cellStyle name="Normal 40 3 10 2" xfId="2354"/>
    <cellStyle name="Normal 40 3 10 3" xfId="2355"/>
    <cellStyle name="Normal 40 3 10 4" xfId="2356"/>
    <cellStyle name="Normal 40 3 10 5" xfId="2357"/>
    <cellStyle name="Normal 40 3 10 6" xfId="2358"/>
    <cellStyle name="Normal 40 3 10 7" xfId="2359"/>
    <cellStyle name="Normal 40 3 10 8" xfId="2360"/>
    <cellStyle name="Normal 40 3 2" xfId="2361"/>
    <cellStyle name="Normal 40 3 2 10" xfId="2362"/>
    <cellStyle name="Normal 40 3 2 11" xfId="2363"/>
    <cellStyle name="Normal 40 3 2 12" xfId="2364"/>
    <cellStyle name="Normal 40 3 2 13" xfId="2365"/>
    <cellStyle name="Normal 40 3 2 14" xfId="2366"/>
    <cellStyle name="Normal 40 3 2 15" xfId="2367"/>
    <cellStyle name="Normal 40 3 2 16" xfId="2368"/>
    <cellStyle name="Normal 40 3 2 2" xfId="2369"/>
    <cellStyle name="Normal 40 3 2 3" xfId="2370"/>
    <cellStyle name="Normal 40 3 2 4" xfId="2371"/>
    <cellStyle name="Normal 40 3 2 5" xfId="2372"/>
    <cellStyle name="Normal 40 3 2 6" xfId="2373"/>
    <cellStyle name="Normal 40 3 2 7" xfId="2374"/>
    <cellStyle name="Normal 40 3 2 8" xfId="2375"/>
    <cellStyle name="Normal 40 3 2 9" xfId="2376"/>
    <cellStyle name="Normal 40 3 3" xfId="2377"/>
    <cellStyle name="Normal 40 3 4" xfId="2378"/>
    <cellStyle name="Normal 40 3 4 2" xfId="2379"/>
    <cellStyle name="Normal 40 3 4 3" xfId="2380"/>
    <cellStyle name="Normal 40 3 4 4" xfId="2381"/>
    <cellStyle name="Normal 40 3 4 5" xfId="2382"/>
    <cellStyle name="Normal 40 3 4 6" xfId="2383"/>
    <cellStyle name="Normal 40 3 4 7" xfId="2384"/>
    <cellStyle name="Normal 40 3 4 8" xfId="2385"/>
    <cellStyle name="Normal 40 3 5" xfId="2386"/>
    <cellStyle name="Normal 40 3 5 2" xfId="2387"/>
    <cellStyle name="Normal 40 3 5 3" xfId="2388"/>
    <cellStyle name="Normal 40 3 5 4" xfId="2389"/>
    <cellStyle name="Normal 40 3 5 5" xfId="2390"/>
    <cellStyle name="Normal 40 3 5 6" xfId="2391"/>
    <cellStyle name="Normal 40 3 5 7" xfId="2392"/>
    <cellStyle name="Normal 40 3 5 8" xfId="2393"/>
    <cellStyle name="Normal 40 3 6" xfId="2394"/>
    <cellStyle name="Normal 40 3 6 2" xfId="2395"/>
    <cellStyle name="Normal 40 3 6 3" xfId="2396"/>
    <cellStyle name="Normal 40 3 6 4" xfId="2397"/>
    <cellStyle name="Normal 40 3 6 5" xfId="2398"/>
    <cellStyle name="Normal 40 3 6 6" xfId="2399"/>
    <cellStyle name="Normal 40 3 6 7" xfId="2400"/>
    <cellStyle name="Normal 40 3 6 8" xfId="2401"/>
    <cellStyle name="Normal 40 3 7" xfId="2402"/>
    <cellStyle name="Normal 40 3 7 2" xfId="2403"/>
    <cellStyle name="Normal 40 3 7 3" xfId="2404"/>
    <cellStyle name="Normal 40 3 7 4" xfId="2405"/>
    <cellStyle name="Normal 40 3 7 5" xfId="2406"/>
    <cellStyle name="Normal 40 3 7 6" xfId="2407"/>
    <cellStyle name="Normal 40 3 7 7" xfId="2408"/>
    <cellStyle name="Normal 40 3 7 8" xfId="2409"/>
    <cellStyle name="Normal 40 3 8" xfId="2410"/>
    <cellStyle name="Normal 40 3 8 2" xfId="2411"/>
    <cellStyle name="Normal 40 3 8 3" xfId="2412"/>
    <cellStyle name="Normal 40 3 8 4" xfId="2413"/>
    <cellStyle name="Normal 40 3 8 5" xfId="2414"/>
    <cellStyle name="Normal 40 3 8 6" xfId="2415"/>
    <cellStyle name="Normal 40 3 8 7" xfId="2416"/>
    <cellStyle name="Normal 40 3 8 8" xfId="2417"/>
    <cellStyle name="Normal 40 3 9" xfId="2418"/>
    <cellStyle name="Normal 40 3 9 2" xfId="2419"/>
    <cellStyle name="Normal 40 3 9 3" xfId="2420"/>
    <cellStyle name="Normal 40 3 9 4" xfId="2421"/>
    <cellStyle name="Normal 40 3 9 5" xfId="2422"/>
    <cellStyle name="Normal 40 3 9 6" xfId="2423"/>
    <cellStyle name="Normal 40 3 9 7" xfId="2424"/>
    <cellStyle name="Normal 40 3 9 8" xfId="2425"/>
    <cellStyle name="Normal 41" xfId="2426"/>
    <cellStyle name="Normal 41 2" xfId="2427"/>
    <cellStyle name="Normal 41 2 10" xfId="2428"/>
    <cellStyle name="Normal 41 2 10 2" xfId="2429"/>
    <cellStyle name="Normal 41 2 10 3" xfId="2430"/>
    <cellStyle name="Normal 41 2 10 4" xfId="2431"/>
    <cellStyle name="Normal 41 2 10 5" xfId="2432"/>
    <cellStyle name="Normal 41 2 10 6" xfId="2433"/>
    <cellStyle name="Normal 41 2 10 7" xfId="2434"/>
    <cellStyle name="Normal 41 2 10 8" xfId="2435"/>
    <cellStyle name="Normal 41 2 2" xfId="2436"/>
    <cellStyle name="Normal 41 2 2 10" xfId="2437"/>
    <cellStyle name="Normal 41 2 2 11" xfId="2438"/>
    <cellStyle name="Normal 41 2 2 12" xfId="2439"/>
    <cellStyle name="Normal 41 2 2 13" xfId="2440"/>
    <cellStyle name="Normal 41 2 2 14" xfId="2441"/>
    <cellStyle name="Normal 41 2 2 15" xfId="2442"/>
    <cellStyle name="Normal 41 2 2 16" xfId="2443"/>
    <cellStyle name="Normal 41 2 2 2" xfId="2444"/>
    <cellStyle name="Normal 41 2 2 3" xfId="2445"/>
    <cellStyle name="Normal 41 2 2 4" xfId="2446"/>
    <cellStyle name="Normal 41 2 2 5" xfId="2447"/>
    <cellStyle name="Normal 41 2 2 6" xfId="2448"/>
    <cellStyle name="Normal 41 2 2 7" xfId="2449"/>
    <cellStyle name="Normal 41 2 2 8" xfId="2450"/>
    <cellStyle name="Normal 41 2 2 9" xfId="2451"/>
    <cellStyle name="Normal 41 2 3" xfId="2452"/>
    <cellStyle name="Normal 41 2 4" xfId="2453"/>
    <cellStyle name="Normal 41 2 4 2" xfId="2454"/>
    <cellStyle name="Normal 41 2 4 3" xfId="2455"/>
    <cellStyle name="Normal 41 2 4 4" xfId="2456"/>
    <cellStyle name="Normal 41 2 4 5" xfId="2457"/>
    <cellStyle name="Normal 41 2 4 6" xfId="2458"/>
    <cellStyle name="Normal 41 2 4 7" xfId="2459"/>
    <cellStyle name="Normal 41 2 4 8" xfId="2460"/>
    <cellStyle name="Normal 41 2 5" xfId="2461"/>
    <cellStyle name="Normal 41 2 5 2" xfId="2462"/>
    <cellStyle name="Normal 41 2 5 3" xfId="2463"/>
    <cellStyle name="Normal 41 2 5 4" xfId="2464"/>
    <cellStyle name="Normal 41 2 5 5" xfId="2465"/>
    <cellStyle name="Normal 41 2 5 6" xfId="2466"/>
    <cellStyle name="Normal 41 2 5 7" xfId="2467"/>
    <cellStyle name="Normal 41 2 5 8" xfId="2468"/>
    <cellStyle name="Normal 41 2 6" xfId="2469"/>
    <cellStyle name="Normal 41 2 6 2" xfId="2470"/>
    <cellStyle name="Normal 41 2 6 3" xfId="2471"/>
    <cellStyle name="Normal 41 2 6 4" xfId="2472"/>
    <cellStyle name="Normal 41 2 6 5" xfId="2473"/>
    <cellStyle name="Normal 41 2 6 6" xfId="2474"/>
    <cellStyle name="Normal 41 2 6 7" xfId="2475"/>
    <cellStyle name="Normal 41 2 6 8" xfId="2476"/>
    <cellStyle name="Normal 41 2 7" xfId="2477"/>
    <cellStyle name="Normal 41 2 7 2" xfId="2478"/>
    <cellStyle name="Normal 41 2 7 3" xfId="2479"/>
    <cellStyle name="Normal 41 2 7 4" xfId="2480"/>
    <cellStyle name="Normal 41 2 7 5" xfId="2481"/>
    <cellStyle name="Normal 41 2 7 6" xfId="2482"/>
    <cellStyle name="Normal 41 2 7 7" xfId="2483"/>
    <cellStyle name="Normal 41 2 7 8" xfId="2484"/>
    <cellStyle name="Normal 41 2 8" xfId="2485"/>
    <cellStyle name="Normal 41 2 8 2" xfId="2486"/>
    <cellStyle name="Normal 41 2 8 3" xfId="2487"/>
    <cellStyle name="Normal 41 2 8 4" xfId="2488"/>
    <cellStyle name="Normal 41 2 8 5" xfId="2489"/>
    <cellStyle name="Normal 41 2 8 6" xfId="2490"/>
    <cellStyle name="Normal 41 2 8 7" xfId="2491"/>
    <cellStyle name="Normal 41 2 8 8" xfId="2492"/>
    <cellStyle name="Normal 41 2 9" xfId="2493"/>
    <cellStyle name="Normal 41 2 9 2" xfId="2494"/>
    <cellStyle name="Normal 41 2 9 3" xfId="2495"/>
    <cellStyle name="Normal 41 2 9 4" xfId="2496"/>
    <cellStyle name="Normal 41 2 9 5" xfId="2497"/>
    <cellStyle name="Normal 41 2 9 6" xfId="2498"/>
    <cellStyle name="Normal 41 2 9 7" xfId="2499"/>
    <cellStyle name="Normal 41 2 9 8" xfId="2500"/>
    <cellStyle name="Normal 41 3" xfId="2501"/>
    <cellStyle name="Normal 41 3 10" xfId="2502"/>
    <cellStyle name="Normal 41 3 10 2" xfId="2503"/>
    <cellStyle name="Normal 41 3 10 3" xfId="2504"/>
    <cellStyle name="Normal 41 3 10 4" xfId="2505"/>
    <cellStyle name="Normal 41 3 10 5" xfId="2506"/>
    <cellStyle name="Normal 41 3 10 6" xfId="2507"/>
    <cellStyle name="Normal 41 3 10 7" xfId="2508"/>
    <cellStyle name="Normal 41 3 10 8" xfId="2509"/>
    <cellStyle name="Normal 41 3 2" xfId="2510"/>
    <cellStyle name="Normal 41 3 2 10" xfId="2511"/>
    <cellStyle name="Normal 41 3 2 11" xfId="2512"/>
    <cellStyle name="Normal 41 3 2 12" xfId="2513"/>
    <cellStyle name="Normal 41 3 2 13" xfId="2514"/>
    <cellStyle name="Normal 41 3 2 14" xfId="2515"/>
    <cellStyle name="Normal 41 3 2 15" xfId="2516"/>
    <cellStyle name="Normal 41 3 2 16" xfId="2517"/>
    <cellStyle name="Normal 41 3 2 2" xfId="2518"/>
    <cellStyle name="Normal 41 3 2 3" xfId="2519"/>
    <cellStyle name="Normal 41 3 2 4" xfId="2520"/>
    <cellStyle name="Normal 41 3 2 5" xfId="2521"/>
    <cellStyle name="Normal 41 3 2 6" xfId="2522"/>
    <cellStyle name="Normal 41 3 2 7" xfId="2523"/>
    <cellStyle name="Normal 41 3 2 8" xfId="2524"/>
    <cellStyle name="Normal 41 3 2 9" xfId="2525"/>
    <cellStyle name="Normal 41 3 3" xfId="2526"/>
    <cellStyle name="Normal 41 3 4" xfId="2527"/>
    <cellStyle name="Normal 41 3 4 2" xfId="2528"/>
    <cellStyle name="Normal 41 3 4 3" xfId="2529"/>
    <cellStyle name="Normal 41 3 4 4" xfId="2530"/>
    <cellStyle name="Normal 41 3 4 5" xfId="2531"/>
    <cellStyle name="Normal 41 3 4 6" xfId="2532"/>
    <cellStyle name="Normal 41 3 4 7" xfId="2533"/>
    <cellStyle name="Normal 41 3 4 8" xfId="2534"/>
    <cellStyle name="Normal 41 3 5" xfId="2535"/>
    <cellStyle name="Normal 41 3 5 2" xfId="2536"/>
    <cellStyle name="Normal 41 3 5 3" xfId="2537"/>
    <cellStyle name="Normal 41 3 5 4" xfId="2538"/>
    <cellStyle name="Normal 41 3 5 5" xfId="2539"/>
    <cellStyle name="Normal 41 3 5 6" xfId="2540"/>
    <cellStyle name="Normal 41 3 5 7" xfId="2541"/>
    <cellStyle name="Normal 41 3 5 8" xfId="2542"/>
    <cellStyle name="Normal 41 3 6" xfId="2543"/>
    <cellStyle name="Normal 41 3 6 2" xfId="2544"/>
    <cellStyle name="Normal 41 3 6 3" xfId="2545"/>
    <cellStyle name="Normal 41 3 6 4" xfId="2546"/>
    <cellStyle name="Normal 41 3 6 5" xfId="2547"/>
    <cellStyle name="Normal 41 3 6 6" xfId="2548"/>
    <cellStyle name="Normal 41 3 6 7" xfId="2549"/>
    <cellStyle name="Normal 41 3 6 8" xfId="2550"/>
    <cellStyle name="Normal 41 3 7" xfId="2551"/>
    <cellStyle name="Normal 41 3 7 2" xfId="2552"/>
    <cellStyle name="Normal 41 3 7 3" xfId="2553"/>
    <cellStyle name="Normal 41 3 7 4" xfId="2554"/>
    <cellStyle name="Normal 41 3 7 5" xfId="2555"/>
    <cellStyle name="Normal 41 3 7 6" xfId="2556"/>
    <cellStyle name="Normal 41 3 7 7" xfId="2557"/>
    <cellStyle name="Normal 41 3 7 8" xfId="2558"/>
    <cellStyle name="Normal 41 3 8" xfId="2559"/>
    <cellStyle name="Normal 41 3 8 2" xfId="2560"/>
    <cellStyle name="Normal 41 3 8 3" xfId="2561"/>
    <cellStyle name="Normal 41 3 8 4" xfId="2562"/>
    <cellStyle name="Normal 41 3 8 5" xfId="2563"/>
    <cellStyle name="Normal 41 3 8 6" xfId="2564"/>
    <cellStyle name="Normal 41 3 8 7" xfId="2565"/>
    <cellStyle name="Normal 41 3 8 8" xfId="2566"/>
    <cellStyle name="Normal 41 3 9" xfId="2567"/>
    <cellStyle name="Normal 41 3 9 2" xfId="2568"/>
    <cellStyle name="Normal 41 3 9 3" xfId="2569"/>
    <cellStyle name="Normal 41 3 9 4" xfId="2570"/>
    <cellStyle name="Normal 41 3 9 5" xfId="2571"/>
    <cellStyle name="Normal 41 3 9 6" xfId="2572"/>
    <cellStyle name="Normal 41 3 9 7" xfId="2573"/>
    <cellStyle name="Normal 41 3 9 8" xfId="2574"/>
    <cellStyle name="Normal 42" xfId="2575"/>
    <cellStyle name="Normal 42 2" xfId="2576"/>
    <cellStyle name="Normal 42 2 10" xfId="2577"/>
    <cellStyle name="Normal 42 2 10 2" xfId="2578"/>
    <cellStyle name="Normal 42 2 10 3" xfId="2579"/>
    <cellStyle name="Normal 42 2 10 4" xfId="2580"/>
    <cellStyle name="Normal 42 2 10 5" xfId="2581"/>
    <cellStyle name="Normal 42 2 10 6" xfId="2582"/>
    <cellStyle name="Normal 42 2 10 7" xfId="2583"/>
    <cellStyle name="Normal 42 2 10 8" xfId="2584"/>
    <cellStyle name="Normal 42 2 2" xfId="2585"/>
    <cellStyle name="Normal 42 2 2 10" xfId="2586"/>
    <cellStyle name="Normal 42 2 2 11" xfId="2587"/>
    <cellStyle name="Normal 42 2 2 12" xfId="2588"/>
    <cellStyle name="Normal 42 2 2 13" xfId="2589"/>
    <cellStyle name="Normal 42 2 2 14" xfId="2590"/>
    <cellStyle name="Normal 42 2 2 15" xfId="2591"/>
    <cellStyle name="Normal 42 2 2 16" xfId="2592"/>
    <cellStyle name="Normal 42 2 2 2" xfId="2593"/>
    <cellStyle name="Normal 42 2 2 3" xfId="2594"/>
    <cellStyle name="Normal 42 2 2 4" xfId="2595"/>
    <cellStyle name="Normal 42 2 2 5" xfId="2596"/>
    <cellStyle name="Normal 42 2 2 6" xfId="2597"/>
    <cellStyle name="Normal 42 2 2 7" xfId="2598"/>
    <cellStyle name="Normal 42 2 2 8" xfId="2599"/>
    <cellStyle name="Normal 42 2 2 9" xfId="2600"/>
    <cellStyle name="Normal 42 2 3" xfId="2601"/>
    <cellStyle name="Normal 42 2 4" xfId="2602"/>
    <cellStyle name="Normal 42 2 4 2" xfId="2603"/>
    <cellStyle name="Normal 42 2 4 3" xfId="2604"/>
    <cellStyle name="Normal 42 2 4 4" xfId="2605"/>
    <cellStyle name="Normal 42 2 4 5" xfId="2606"/>
    <cellStyle name="Normal 42 2 4 6" xfId="2607"/>
    <cellStyle name="Normal 42 2 4 7" xfId="2608"/>
    <cellStyle name="Normal 42 2 4 8" xfId="2609"/>
    <cellStyle name="Normal 42 2 5" xfId="2610"/>
    <cellStyle name="Normal 42 2 5 2" xfId="2611"/>
    <cellStyle name="Normal 42 2 5 3" xfId="2612"/>
    <cellStyle name="Normal 42 2 5 4" xfId="2613"/>
    <cellStyle name="Normal 42 2 5 5" xfId="2614"/>
    <cellStyle name="Normal 42 2 5 6" xfId="2615"/>
    <cellStyle name="Normal 42 2 5 7" xfId="2616"/>
    <cellStyle name="Normal 42 2 5 8" xfId="2617"/>
    <cellStyle name="Normal 42 2 6" xfId="2618"/>
    <cellStyle name="Normal 42 2 6 2" xfId="2619"/>
    <cellStyle name="Normal 42 2 6 3" xfId="2620"/>
    <cellStyle name="Normal 42 2 6 4" xfId="2621"/>
    <cellStyle name="Normal 42 2 6 5" xfId="2622"/>
    <cellStyle name="Normal 42 2 6 6" xfId="2623"/>
    <cellStyle name="Normal 42 2 6 7" xfId="2624"/>
    <cellStyle name="Normal 42 2 6 8" xfId="2625"/>
    <cellStyle name="Normal 42 2 7" xfId="2626"/>
    <cellStyle name="Normal 42 2 7 2" xfId="2627"/>
    <cellStyle name="Normal 42 2 7 3" xfId="2628"/>
    <cellStyle name="Normal 42 2 7 4" xfId="2629"/>
    <cellStyle name="Normal 42 2 7 5" xfId="2630"/>
    <cellStyle name="Normal 42 2 7 6" xfId="2631"/>
    <cellStyle name="Normal 42 2 7 7" xfId="2632"/>
    <cellStyle name="Normal 42 2 7 8" xfId="2633"/>
    <cellStyle name="Normal 42 2 8" xfId="2634"/>
    <cellStyle name="Normal 42 2 8 2" xfId="2635"/>
    <cellStyle name="Normal 42 2 8 3" xfId="2636"/>
    <cellStyle name="Normal 42 2 8 4" xfId="2637"/>
    <cellStyle name="Normal 42 2 8 5" xfId="2638"/>
    <cellStyle name="Normal 42 2 8 6" xfId="2639"/>
    <cellStyle name="Normal 42 2 8 7" xfId="2640"/>
    <cellStyle name="Normal 42 2 8 8" xfId="2641"/>
    <cellStyle name="Normal 42 2 9" xfId="2642"/>
    <cellStyle name="Normal 42 2 9 2" xfId="2643"/>
    <cellStyle name="Normal 42 2 9 3" xfId="2644"/>
    <cellStyle name="Normal 42 2 9 4" xfId="2645"/>
    <cellStyle name="Normal 42 2 9 5" xfId="2646"/>
    <cellStyle name="Normal 42 2 9 6" xfId="2647"/>
    <cellStyle name="Normal 42 2 9 7" xfId="2648"/>
    <cellStyle name="Normal 42 2 9 8" xfId="2649"/>
    <cellStyle name="Normal 42 3" xfId="2650"/>
    <cellStyle name="Normal 42 3 10" xfId="2651"/>
    <cellStyle name="Normal 42 3 10 2" xfId="2652"/>
    <cellStyle name="Normal 42 3 10 3" xfId="2653"/>
    <cellStyle name="Normal 42 3 10 4" xfId="2654"/>
    <cellStyle name="Normal 42 3 10 5" xfId="2655"/>
    <cellStyle name="Normal 42 3 10 6" xfId="2656"/>
    <cellStyle name="Normal 42 3 10 7" xfId="2657"/>
    <cellStyle name="Normal 42 3 10 8" xfId="2658"/>
    <cellStyle name="Normal 42 3 2" xfId="2659"/>
    <cellStyle name="Normal 42 3 2 10" xfId="2660"/>
    <cellStyle name="Normal 42 3 2 11" xfId="2661"/>
    <cellStyle name="Normal 42 3 2 12" xfId="2662"/>
    <cellStyle name="Normal 42 3 2 13" xfId="2663"/>
    <cellStyle name="Normal 42 3 2 14" xfId="2664"/>
    <cellStyle name="Normal 42 3 2 15" xfId="2665"/>
    <cellStyle name="Normal 42 3 2 16" xfId="2666"/>
    <cellStyle name="Normal 42 3 2 2" xfId="2667"/>
    <cellStyle name="Normal 42 3 2 3" xfId="2668"/>
    <cellStyle name="Normal 42 3 2 4" xfId="2669"/>
    <cellStyle name="Normal 42 3 2 5" xfId="2670"/>
    <cellStyle name="Normal 42 3 2 6" xfId="2671"/>
    <cellStyle name="Normal 42 3 2 7" xfId="2672"/>
    <cellStyle name="Normal 42 3 2 8" xfId="2673"/>
    <cellStyle name="Normal 42 3 2 9" xfId="2674"/>
    <cellStyle name="Normal 42 3 3" xfId="2675"/>
    <cellStyle name="Normal 42 3 4" xfId="2676"/>
    <cellStyle name="Normal 42 3 4 2" xfId="2677"/>
    <cellStyle name="Normal 42 3 4 3" xfId="2678"/>
    <cellStyle name="Normal 42 3 4 4" xfId="2679"/>
    <cellStyle name="Normal 42 3 4 5" xfId="2680"/>
    <cellStyle name="Normal 42 3 4 6" xfId="2681"/>
    <cellStyle name="Normal 42 3 4 7" xfId="2682"/>
    <cellStyle name="Normal 42 3 4 8" xfId="2683"/>
    <cellStyle name="Normal 42 3 5" xfId="2684"/>
    <cellStyle name="Normal 42 3 5 2" xfId="2685"/>
    <cellStyle name="Normal 42 3 5 3" xfId="2686"/>
    <cellStyle name="Normal 42 3 5 4" xfId="2687"/>
    <cellStyle name="Normal 42 3 5 5" xfId="2688"/>
    <cellStyle name="Normal 42 3 5 6" xfId="2689"/>
    <cellStyle name="Normal 42 3 5 7" xfId="2690"/>
    <cellStyle name="Normal 42 3 5 8" xfId="2691"/>
    <cellStyle name="Normal 42 3 6" xfId="2692"/>
    <cellStyle name="Normal 42 3 6 2" xfId="2693"/>
    <cellStyle name="Normal 42 3 6 3" xfId="2694"/>
    <cellStyle name="Normal 42 3 6 4" xfId="2695"/>
    <cellStyle name="Normal 42 3 6 5" xfId="2696"/>
    <cellStyle name="Normal 42 3 6 6" xfId="2697"/>
    <cellStyle name="Normal 42 3 6 7" xfId="2698"/>
    <cellStyle name="Normal 42 3 6 8" xfId="2699"/>
    <cellStyle name="Normal 42 3 7" xfId="2700"/>
    <cellStyle name="Normal 42 3 7 2" xfId="2701"/>
    <cellStyle name="Normal 42 3 7 3" xfId="2702"/>
    <cellStyle name="Normal 42 3 7 4" xfId="2703"/>
    <cellStyle name="Normal 42 3 7 5" xfId="2704"/>
    <cellStyle name="Normal 42 3 7 6" xfId="2705"/>
    <cellStyle name="Normal 42 3 7 7" xfId="2706"/>
    <cellStyle name="Normal 42 3 7 8" xfId="2707"/>
    <cellStyle name="Normal 42 3 8" xfId="2708"/>
    <cellStyle name="Normal 42 3 8 2" xfId="2709"/>
    <cellStyle name="Normal 42 3 8 3" xfId="2710"/>
    <cellStyle name="Normal 42 3 8 4" xfId="2711"/>
    <cellStyle name="Normal 42 3 8 5" xfId="2712"/>
    <cellStyle name="Normal 42 3 8 6" xfId="2713"/>
    <cellStyle name="Normal 42 3 8 7" xfId="2714"/>
    <cellStyle name="Normal 42 3 8 8" xfId="2715"/>
    <cellStyle name="Normal 42 3 9" xfId="2716"/>
    <cellStyle name="Normal 42 3 9 2" xfId="2717"/>
    <cellStyle name="Normal 42 3 9 3" xfId="2718"/>
    <cellStyle name="Normal 42 3 9 4" xfId="2719"/>
    <cellStyle name="Normal 42 3 9 5" xfId="2720"/>
    <cellStyle name="Normal 42 3 9 6" xfId="2721"/>
    <cellStyle name="Normal 42 3 9 7" xfId="2722"/>
    <cellStyle name="Normal 42 3 9 8" xfId="2723"/>
    <cellStyle name="Normal 44" xfId="2724"/>
    <cellStyle name="Normal 44 2" xfId="2725"/>
    <cellStyle name="Normal 45" xfId="2726"/>
    <cellStyle name="Normal 45 2" xfId="2727"/>
    <cellStyle name="Normal 45 3" xfId="2728"/>
    <cellStyle name="Normal 45 4" xfId="2729"/>
    <cellStyle name="Normal 45 5" xfId="2730"/>
    <cellStyle name="Normal 45 6" xfId="2731"/>
    <cellStyle name="Normal 45 7" xfId="2732"/>
    <cellStyle name="Normal 45 8" xfId="2733"/>
    <cellStyle name="Normal 46" xfId="2734"/>
    <cellStyle name="Normal 46 2" xfId="2735"/>
    <cellStyle name="Normal 46 3" xfId="2736"/>
    <cellStyle name="Normal 46 4" xfId="2737"/>
    <cellStyle name="Normal 46 5" xfId="2738"/>
    <cellStyle name="Normal 46 6" xfId="2739"/>
    <cellStyle name="Normal 46 7" xfId="2740"/>
    <cellStyle name="Normal 46 8" xfId="2741"/>
    <cellStyle name="Normal 47" xfId="2742"/>
    <cellStyle name="Normal 47 2" xfId="2743"/>
    <cellStyle name="Normal 47 3" xfId="2744"/>
    <cellStyle name="Normal 47 4" xfId="2745"/>
    <cellStyle name="Normal 47 5" xfId="2746"/>
    <cellStyle name="Normal 47 6" xfId="2747"/>
    <cellStyle name="Normal 47 7" xfId="2748"/>
    <cellStyle name="Normal 47 8" xfId="2749"/>
    <cellStyle name="Normal 48" xfId="2750"/>
    <cellStyle name="Normal 48 2" xfId="2751"/>
    <cellStyle name="Normal 48 3" xfId="2752"/>
    <cellStyle name="Normal 48 4" xfId="2753"/>
    <cellStyle name="Normal 48 5" xfId="2754"/>
    <cellStyle name="Normal 48 6" xfId="2755"/>
    <cellStyle name="Normal 48 7" xfId="2756"/>
    <cellStyle name="Normal 48 8" xfId="2757"/>
    <cellStyle name="Normal 49" xfId="2758"/>
    <cellStyle name="Normal 49 2" xfId="2759"/>
    <cellStyle name="Normal 5" xfId="2760"/>
    <cellStyle name="Normal 5 2" xfId="2761"/>
    <cellStyle name="Normal 5 2 10" xfId="2762"/>
    <cellStyle name="Normal 5 2 2" xfId="2763"/>
    <cellStyle name="Normal 5 2 3" xfId="2764"/>
    <cellStyle name="Normal 5 2 4" xfId="2765"/>
    <cellStyle name="Normal 5 2 5" xfId="2766"/>
    <cellStyle name="Normal 5 2 6" xfId="2767"/>
    <cellStyle name="Normal 5 2 7" xfId="2768"/>
    <cellStyle name="Normal 5 2 8" xfId="2769"/>
    <cellStyle name="Normal 5 2 9" xfId="2770"/>
    <cellStyle name="Normal 5 3" xfId="2771"/>
    <cellStyle name="Normal 5 3 10" xfId="2772"/>
    <cellStyle name="Normal 5 3 2" xfId="2773"/>
    <cellStyle name="Normal 5 3 3" xfId="2774"/>
    <cellStyle name="Normal 5 3 4" xfId="2775"/>
    <cellStyle name="Normal 5 3 5" xfId="2776"/>
    <cellStyle name="Normal 5 3 6" xfId="2777"/>
    <cellStyle name="Normal 5 3 7" xfId="2778"/>
    <cellStyle name="Normal 5 3 8" xfId="2779"/>
    <cellStyle name="Normal 5 3 9" xfId="2780"/>
    <cellStyle name="Normal 5 4" xfId="2781"/>
    <cellStyle name="Normal 5 4 10" xfId="2782"/>
    <cellStyle name="Normal 5 4 2" xfId="2783"/>
    <cellStyle name="Normal 5 4 3" xfId="2784"/>
    <cellStyle name="Normal 5 4 4" xfId="2785"/>
    <cellStyle name="Normal 5 4 5" xfId="2786"/>
    <cellStyle name="Normal 5 4 6" xfId="2787"/>
    <cellStyle name="Normal 5 4 7" xfId="2788"/>
    <cellStyle name="Normal 5 4 8" xfId="2789"/>
    <cellStyle name="Normal 5 4 9" xfId="2790"/>
    <cellStyle name="Normal 5 5" xfId="2791"/>
    <cellStyle name="Normal 5 5 10" xfId="2792"/>
    <cellStyle name="Normal 5 5 2" xfId="2793"/>
    <cellStyle name="Normal 5 5 3" xfId="2794"/>
    <cellStyle name="Normal 5 5 4" xfId="2795"/>
    <cellStyle name="Normal 5 5 5" xfId="2796"/>
    <cellStyle name="Normal 5 5 6" xfId="2797"/>
    <cellStyle name="Normal 5 5 7" xfId="2798"/>
    <cellStyle name="Normal 5 5 8" xfId="2799"/>
    <cellStyle name="Normal 5 5 9" xfId="2800"/>
    <cellStyle name="Normal 5 6" xfId="2801"/>
    <cellStyle name="Normal 5 6 2" xfId="2802"/>
    <cellStyle name="Normal 5 6 3" xfId="2803"/>
    <cellStyle name="Normal 5 6 4" xfId="2804"/>
    <cellStyle name="Normal 5 6 5" xfId="2805"/>
    <cellStyle name="Normal 5 6 6" xfId="2806"/>
    <cellStyle name="Normal 5 6 7" xfId="2807"/>
    <cellStyle name="Normal 5 6 8" xfId="2808"/>
    <cellStyle name="Normal 5 6 9" xfId="2809"/>
    <cellStyle name="Normal 5 7" xfId="2810"/>
    <cellStyle name="Normal 5 7 2" xfId="2811"/>
    <cellStyle name="Normal 5 7 3" xfId="2812"/>
    <cellStyle name="Normal 5 7 4" xfId="2813"/>
    <cellStyle name="Normal 5 7 5" xfId="2814"/>
    <cellStyle name="Normal 5 7 6" xfId="2815"/>
    <cellStyle name="Normal 5 7 7" xfId="2816"/>
    <cellStyle name="Normal 5 7 8" xfId="2817"/>
    <cellStyle name="Normal 5 7 9" xfId="2818"/>
    <cellStyle name="Normal 5 8" xfId="2819"/>
    <cellStyle name="Normal 5 9" xfId="2820"/>
    <cellStyle name="Normal 51" xfId="2821"/>
    <cellStyle name="Normal 52" xfId="2822"/>
    <cellStyle name="Normal 52 2" xfId="2823"/>
    <cellStyle name="Normal 52 3" xfId="2824"/>
    <cellStyle name="Normal 52 4" xfId="2825"/>
    <cellStyle name="Normal 52 5" xfId="2826"/>
    <cellStyle name="Normal 52 6" xfId="2827"/>
    <cellStyle name="Normal 52 7" xfId="2828"/>
    <cellStyle name="Normal 52 8" xfId="2829"/>
    <cellStyle name="Normal 53" xfId="2830"/>
    <cellStyle name="Normal 53 2" xfId="2831"/>
    <cellStyle name="Normal 53 3" xfId="2832"/>
    <cellStyle name="Normal 53 4" xfId="2833"/>
    <cellStyle name="Normal 53 5" xfId="2834"/>
    <cellStyle name="Normal 53 6" xfId="2835"/>
    <cellStyle name="Normal 53 7" xfId="2836"/>
    <cellStyle name="Normal 53 8" xfId="2837"/>
    <cellStyle name="Normal 54" xfId="2838"/>
    <cellStyle name="Normal 54 2" xfId="2839"/>
    <cellStyle name="Normal 55" xfId="2840"/>
    <cellStyle name="Normal 56" xfId="2841"/>
    <cellStyle name="Normal 57" xfId="2842"/>
    <cellStyle name="Normal 57 2" xfId="2843"/>
    <cellStyle name="Normal 59" xfId="2844"/>
    <cellStyle name="Normal 59 2" xfId="2845"/>
    <cellStyle name="Normal 6" xfId="2846"/>
    <cellStyle name="Normal 6 2" xfId="2847"/>
    <cellStyle name="Normal 6 2 10" xfId="2848"/>
    <cellStyle name="Normal 6 2 2" xfId="2849"/>
    <cellStyle name="Normal 6 2 3" xfId="2850"/>
    <cellStyle name="Normal 6 2 4" xfId="2851"/>
    <cellStyle name="Normal 6 2 5" xfId="2852"/>
    <cellStyle name="Normal 6 2 6" xfId="2853"/>
    <cellStyle name="Normal 6 2 7" xfId="2854"/>
    <cellStyle name="Normal 6 2 8" xfId="2855"/>
    <cellStyle name="Normal 6 2 9" xfId="2856"/>
    <cellStyle name="Normal 6 3" xfId="2857"/>
    <cellStyle name="Normal 6 3 10" xfId="2858"/>
    <cellStyle name="Normal 6 3 2" xfId="2859"/>
    <cellStyle name="Normal 6 3 3" xfId="2860"/>
    <cellStyle name="Normal 6 3 4" xfId="2861"/>
    <cellStyle name="Normal 6 3 5" xfId="2862"/>
    <cellStyle name="Normal 6 3 6" xfId="2863"/>
    <cellStyle name="Normal 6 3 7" xfId="2864"/>
    <cellStyle name="Normal 6 3 8" xfId="2865"/>
    <cellStyle name="Normal 6 3 9" xfId="2866"/>
    <cellStyle name="Normal 6 4" xfId="2867"/>
    <cellStyle name="Normal 6 4 10" xfId="2868"/>
    <cellStyle name="Normal 6 4 2" xfId="2869"/>
    <cellStyle name="Normal 6 4 3" xfId="2870"/>
    <cellStyle name="Normal 6 4 4" xfId="2871"/>
    <cellStyle name="Normal 6 4 5" xfId="2872"/>
    <cellStyle name="Normal 6 4 6" xfId="2873"/>
    <cellStyle name="Normal 6 4 7" xfId="2874"/>
    <cellStyle name="Normal 6 4 8" xfId="2875"/>
    <cellStyle name="Normal 6 4 9" xfId="2876"/>
    <cellStyle name="Normal 6 5" xfId="2877"/>
    <cellStyle name="Normal 6 5 10" xfId="2878"/>
    <cellStyle name="Normal 6 5 2" xfId="2879"/>
    <cellStyle name="Normal 6 5 3" xfId="2880"/>
    <cellStyle name="Normal 6 5 4" xfId="2881"/>
    <cellStyle name="Normal 6 5 5" xfId="2882"/>
    <cellStyle name="Normal 6 5 6" xfId="2883"/>
    <cellStyle name="Normal 6 5 7" xfId="2884"/>
    <cellStyle name="Normal 6 5 8" xfId="2885"/>
    <cellStyle name="Normal 6 5 9" xfId="2886"/>
    <cellStyle name="Normal 6 6" xfId="2887"/>
    <cellStyle name="Normal 6 6 2" xfId="2888"/>
    <cellStyle name="Normal 6 6 3" xfId="2889"/>
    <cellStyle name="Normal 6 6 4" xfId="2890"/>
    <cellStyle name="Normal 6 6 5" xfId="2891"/>
    <cellStyle name="Normal 6 6 6" xfId="2892"/>
    <cellStyle name="Normal 6 6 7" xfId="2893"/>
    <cellStyle name="Normal 6 6 8" xfId="2894"/>
    <cellStyle name="Normal 6 6 9" xfId="2895"/>
    <cellStyle name="Normal 6 7" xfId="2896"/>
    <cellStyle name="Normal 6 7 2" xfId="2897"/>
    <cellStyle name="Normal 6 7 3" xfId="2898"/>
    <cellStyle name="Normal 6 7 4" xfId="2899"/>
    <cellStyle name="Normal 6 7 5" xfId="2900"/>
    <cellStyle name="Normal 6 7 6" xfId="2901"/>
    <cellStyle name="Normal 6 7 7" xfId="2902"/>
    <cellStyle name="Normal 6 7 8" xfId="2903"/>
    <cellStyle name="Normal 6 7 9" xfId="2904"/>
    <cellStyle name="Normal 6 8" xfId="2905"/>
    <cellStyle name="Normal 6 9" xfId="2906"/>
    <cellStyle name="Normal 61" xfId="2907"/>
    <cellStyle name="Normal 62" xfId="2908"/>
    <cellStyle name="Normal 7" xfId="2909"/>
    <cellStyle name="Normal 7 2" xfId="2910"/>
    <cellStyle name="Normal 7 2 10" xfId="2911"/>
    <cellStyle name="Normal 7 2 2" xfId="2912"/>
    <cellStyle name="Normal 7 2 3" xfId="2913"/>
    <cellStyle name="Normal 7 2 4" xfId="2914"/>
    <cellStyle name="Normal 7 2 5" xfId="2915"/>
    <cellStyle name="Normal 7 2 6" xfId="2916"/>
    <cellStyle name="Normal 7 2 7" xfId="2917"/>
    <cellStyle name="Normal 7 2 8" xfId="2918"/>
    <cellStyle name="Normal 7 2 9" xfId="2919"/>
    <cellStyle name="Normal 7 3" xfId="2920"/>
    <cellStyle name="Normal 7 3 10" xfId="2921"/>
    <cellStyle name="Normal 7 3 2" xfId="2922"/>
    <cellStyle name="Normal 7 3 3" xfId="2923"/>
    <cellStyle name="Normal 7 3 4" xfId="2924"/>
    <cellStyle name="Normal 7 3 5" xfId="2925"/>
    <cellStyle name="Normal 7 3 6" xfId="2926"/>
    <cellStyle name="Normal 7 3 7" xfId="2927"/>
    <cellStyle name="Normal 7 3 8" xfId="2928"/>
    <cellStyle name="Normal 7 3 9" xfId="2929"/>
    <cellStyle name="Normal 7 4" xfId="2930"/>
    <cellStyle name="Normal 7 4 10" xfId="2931"/>
    <cellStyle name="Normal 7 4 2" xfId="2932"/>
    <cellStyle name="Normal 7 4 3" xfId="2933"/>
    <cellStyle name="Normal 7 4 4" xfId="2934"/>
    <cellStyle name="Normal 7 4 5" xfId="2935"/>
    <cellStyle name="Normal 7 4 6" xfId="2936"/>
    <cellStyle name="Normal 7 4 7" xfId="2937"/>
    <cellStyle name="Normal 7 4 8" xfId="2938"/>
    <cellStyle name="Normal 7 4 9" xfId="2939"/>
    <cellStyle name="Normal 7 5" xfId="2940"/>
    <cellStyle name="Normal 7 5 10" xfId="2941"/>
    <cellStyle name="Normal 7 5 2" xfId="2942"/>
    <cellStyle name="Normal 7 5 3" xfId="2943"/>
    <cellStyle name="Normal 7 5 4" xfId="2944"/>
    <cellStyle name="Normal 7 5 5" xfId="2945"/>
    <cellStyle name="Normal 7 5 6" xfId="2946"/>
    <cellStyle name="Normal 7 5 7" xfId="2947"/>
    <cellStyle name="Normal 7 5 8" xfId="2948"/>
    <cellStyle name="Normal 7 5 9" xfId="2949"/>
    <cellStyle name="Normal 7 6" xfId="2950"/>
    <cellStyle name="Normal 7 6 2" xfId="2951"/>
    <cellStyle name="Normal 7 6 3" xfId="2952"/>
    <cellStyle name="Normal 7 6 4" xfId="2953"/>
    <cellStyle name="Normal 7 6 5" xfId="2954"/>
    <cellStyle name="Normal 7 6 6" xfId="2955"/>
    <cellStyle name="Normal 7 6 7" xfId="2956"/>
    <cellStyle name="Normal 7 6 8" xfId="2957"/>
    <cellStyle name="Normal 7 6 9" xfId="2958"/>
    <cellStyle name="Normal 7 7" xfId="2959"/>
    <cellStyle name="Normal 7 7 2" xfId="2960"/>
    <cellStyle name="Normal 7 7 3" xfId="2961"/>
    <cellStyle name="Normal 7 7 4" xfId="2962"/>
    <cellStyle name="Normal 7 7 5" xfId="2963"/>
    <cellStyle name="Normal 7 7 6" xfId="2964"/>
    <cellStyle name="Normal 7 7 7" xfId="2965"/>
    <cellStyle name="Normal 7 7 8" xfId="2966"/>
    <cellStyle name="Normal 7 7 9" xfId="2967"/>
    <cellStyle name="Normal 7 8" xfId="2968"/>
    <cellStyle name="Normal 7 9" xfId="2969"/>
    <cellStyle name="Normal 8" xfId="2970"/>
    <cellStyle name="Normal 9" xfId="2971"/>
    <cellStyle name="Normal 9 2" xfId="2972"/>
    <cellStyle name="Normal 9 2 10" xfId="2973"/>
    <cellStyle name="Normal 9 2 2" xfId="2974"/>
    <cellStyle name="Normal 9 2 3" xfId="2975"/>
    <cellStyle name="Normal 9 2 4" xfId="2976"/>
    <cellStyle name="Normal 9 2 5" xfId="2977"/>
    <cellStyle name="Normal 9 2 6" xfId="2978"/>
    <cellStyle name="Normal 9 2 7" xfId="2979"/>
    <cellStyle name="Normal 9 2 8" xfId="2980"/>
    <cellStyle name="Normal 9 2 9" xfId="2981"/>
    <cellStyle name="Normal 9 3" xfId="2982"/>
    <cellStyle name="Normal 9 3 10" xfId="2983"/>
    <cellStyle name="Normal 9 3 2" xfId="2984"/>
    <cellStyle name="Normal 9 3 3" xfId="2985"/>
    <cellStyle name="Normal 9 3 4" xfId="2986"/>
    <cellStyle name="Normal 9 3 5" xfId="2987"/>
    <cellStyle name="Normal 9 3 6" xfId="2988"/>
    <cellStyle name="Normal 9 3 7" xfId="2989"/>
    <cellStyle name="Normal 9 3 8" xfId="2990"/>
    <cellStyle name="Normal 9 3 9" xfId="2991"/>
    <cellStyle name="Normal 9 4" xfId="2992"/>
    <cellStyle name="Normal 9 4 10" xfId="2993"/>
    <cellStyle name="Normal 9 4 2" xfId="2994"/>
    <cellStyle name="Normal 9 4 3" xfId="2995"/>
    <cellStyle name="Normal 9 4 4" xfId="2996"/>
    <cellStyle name="Normal 9 4 5" xfId="2997"/>
    <cellStyle name="Normal 9 4 6" xfId="2998"/>
    <cellStyle name="Normal 9 4 7" xfId="2999"/>
    <cellStyle name="Normal 9 4 8" xfId="3000"/>
    <cellStyle name="Normal 9 4 9" xfId="3001"/>
    <cellStyle name="Normal 9 5" xfId="3002"/>
    <cellStyle name="Normal 9 5 10" xfId="3003"/>
    <cellStyle name="Normal 9 5 2" xfId="3004"/>
    <cellStyle name="Normal 9 5 3" xfId="3005"/>
    <cellStyle name="Normal 9 5 4" xfId="3006"/>
    <cellStyle name="Normal 9 5 5" xfId="3007"/>
    <cellStyle name="Normal 9 5 6" xfId="3008"/>
    <cellStyle name="Normal 9 5 7" xfId="3009"/>
    <cellStyle name="Normal 9 5 8" xfId="3010"/>
    <cellStyle name="Normal 9 5 9" xfId="3011"/>
    <cellStyle name="Normal 9 6" xfId="3012"/>
    <cellStyle name="Normal 9 6 2" xfId="3013"/>
    <cellStyle name="Normal 9 6 3" xfId="3014"/>
    <cellStyle name="Normal 9 6 4" xfId="3015"/>
    <cellStyle name="Normal 9 6 5" xfId="3016"/>
    <cellStyle name="Normal 9 6 6" xfId="3017"/>
    <cellStyle name="Normal 9 6 7" xfId="3018"/>
    <cellStyle name="Normal 9 6 8" xfId="3019"/>
    <cellStyle name="Normal 9 6 9" xfId="3020"/>
    <cellStyle name="Normal 9 7" xfId="3021"/>
    <cellStyle name="Normal 9 7 2" xfId="3022"/>
    <cellStyle name="Normal 9 7 3" xfId="3023"/>
    <cellStyle name="Normal 9 7 4" xfId="3024"/>
    <cellStyle name="Normal 9 7 5" xfId="3025"/>
    <cellStyle name="Normal 9 7 6" xfId="3026"/>
    <cellStyle name="Normal 9 7 7" xfId="3027"/>
    <cellStyle name="Normal 9 7 8" xfId="3028"/>
    <cellStyle name="Normal 9 7 9" xfId="3029"/>
    <cellStyle name="Normal 9 8" xfId="3030"/>
    <cellStyle name="Normal 9 9" xfId="3031"/>
    <cellStyle name="Normal_Residential" xfId="3032"/>
    <cellStyle name="Note" xfId="3033"/>
    <cellStyle name="Nøytral 10" xfId="3034"/>
    <cellStyle name="Nøytral 11" xfId="3035"/>
    <cellStyle name="Nøytral 12" xfId="3036"/>
    <cellStyle name="Nøytral 13" xfId="3037"/>
    <cellStyle name="Nøytral 14" xfId="3038"/>
    <cellStyle name="Nøytral 15" xfId="3039"/>
    <cellStyle name="Nøytral 16" xfId="3040"/>
    <cellStyle name="Nøytral 2" xfId="3041"/>
    <cellStyle name="Nøytral 3" xfId="3042"/>
    <cellStyle name="Nøytral 4" xfId="3043"/>
    <cellStyle name="Nøytral 5" xfId="3044"/>
    <cellStyle name="Nøytral 6" xfId="3045"/>
    <cellStyle name="Nøytral 7" xfId="3046"/>
    <cellStyle name="Nøytral 8" xfId="3047"/>
    <cellStyle name="Nøytral 9" xfId="3048"/>
    <cellStyle name="Output" xfId="3049"/>
    <cellStyle name="Overskrift 1 10" xfId="3050"/>
    <cellStyle name="Overskrift 1 11" xfId="3051"/>
    <cellStyle name="Overskrift 1 12" xfId="3052"/>
    <cellStyle name="Overskrift 1 13" xfId="3053"/>
    <cellStyle name="Overskrift 1 14" xfId="3054"/>
    <cellStyle name="Overskrift 1 15" xfId="3055"/>
    <cellStyle name="Overskrift 1 16" xfId="3056"/>
    <cellStyle name="Overskrift 1 2" xfId="3057"/>
    <cellStyle name="Overskrift 1 3" xfId="3058"/>
    <cellStyle name="Overskrift 1 4" xfId="3059"/>
    <cellStyle name="Overskrift 1 5" xfId="3060"/>
    <cellStyle name="Overskrift 1 6" xfId="3061"/>
    <cellStyle name="Overskrift 1 7" xfId="3062"/>
    <cellStyle name="Overskrift 1 8" xfId="3063"/>
    <cellStyle name="Overskrift 1 9" xfId="3064"/>
    <cellStyle name="Overskrift 2 10" xfId="3065"/>
    <cellStyle name="Overskrift 2 11" xfId="3066"/>
    <cellStyle name="Overskrift 2 12" xfId="3067"/>
    <cellStyle name="Overskrift 2 13" xfId="3068"/>
    <cellStyle name="Overskrift 2 14" xfId="3069"/>
    <cellStyle name="Overskrift 2 15" xfId="3070"/>
    <cellStyle name="Overskrift 2 16" xfId="3071"/>
    <cellStyle name="Overskrift 2 2" xfId="3072"/>
    <cellStyle name="Overskrift 2 3" xfId="3073"/>
    <cellStyle name="Overskrift 2 4" xfId="3074"/>
    <cellStyle name="Overskrift 2 5" xfId="3075"/>
    <cellStyle name="Overskrift 2 6" xfId="3076"/>
    <cellStyle name="Overskrift 2 7" xfId="3077"/>
    <cellStyle name="Overskrift 2 8" xfId="3078"/>
    <cellStyle name="Overskrift 2 9" xfId="3079"/>
    <cellStyle name="Overskrift 3 10" xfId="3080"/>
    <cellStyle name="Overskrift 3 11" xfId="3081"/>
    <cellStyle name="Overskrift 3 12" xfId="3082"/>
    <cellStyle name="Overskrift 3 13" xfId="3083"/>
    <cellStyle name="Overskrift 3 14" xfId="3084"/>
    <cellStyle name="Overskrift 3 15" xfId="3085"/>
    <cellStyle name="Overskrift 3 16" xfId="3086"/>
    <cellStyle name="Overskrift 3 2" xfId="3087"/>
    <cellStyle name="Overskrift 3 3" xfId="3088"/>
    <cellStyle name="Overskrift 3 4" xfId="3089"/>
    <cellStyle name="Overskrift 3 5" xfId="3090"/>
    <cellStyle name="Overskrift 3 6" xfId="3091"/>
    <cellStyle name="Overskrift 3 7" xfId="3092"/>
    <cellStyle name="Overskrift 3 8" xfId="3093"/>
    <cellStyle name="Overskrift 3 9" xfId="3094"/>
    <cellStyle name="Overskrift 4 10" xfId="3095"/>
    <cellStyle name="Overskrift 4 11" xfId="3096"/>
    <cellStyle name="Overskrift 4 12" xfId="3097"/>
    <cellStyle name="Overskrift 4 13" xfId="3098"/>
    <cellStyle name="Overskrift 4 14" xfId="3099"/>
    <cellStyle name="Overskrift 4 15" xfId="3100"/>
    <cellStyle name="Overskrift 4 16" xfId="3101"/>
    <cellStyle name="Overskrift 4 2" xfId="3102"/>
    <cellStyle name="Overskrift 4 3" xfId="3103"/>
    <cellStyle name="Overskrift 4 4" xfId="3104"/>
    <cellStyle name="Overskrift 4 5" xfId="3105"/>
    <cellStyle name="Overskrift 4 6" xfId="3106"/>
    <cellStyle name="Overskrift 4 7" xfId="3107"/>
    <cellStyle name="Overskrift 4 8" xfId="3108"/>
    <cellStyle name="Overskrift 4 9" xfId="3109"/>
    <cellStyle name="Prosent" xfId="3110" builtinId="5"/>
    <cellStyle name="Prosent 10" xfId="3111"/>
    <cellStyle name="Prosent 11" xfId="3112"/>
    <cellStyle name="Prosent 12" xfId="3113"/>
    <cellStyle name="Prosent 13" xfId="3114"/>
    <cellStyle name="Prosent 14" xfId="3115"/>
    <cellStyle name="Prosent 2" xfId="3116"/>
    <cellStyle name="Prosent 2 10" xfId="3117"/>
    <cellStyle name="Prosent 2 11" xfId="3118"/>
    <cellStyle name="Prosent 2 12" xfId="3119"/>
    <cellStyle name="Prosent 2 13" xfId="3120"/>
    <cellStyle name="Prosent 2 14" xfId="3121"/>
    <cellStyle name="Prosent 2 15" xfId="3122"/>
    <cellStyle name="Prosent 2 16" xfId="3123"/>
    <cellStyle name="Prosent 2 2" xfId="3124"/>
    <cellStyle name="Prosent 2 3" xfId="3125"/>
    <cellStyle name="Prosent 2 4" xfId="3126"/>
    <cellStyle name="Prosent 2 5" xfId="3127"/>
    <cellStyle name="Prosent 2 6" xfId="3128"/>
    <cellStyle name="Prosent 2 7" xfId="3129"/>
    <cellStyle name="Prosent 2 8" xfId="3130"/>
    <cellStyle name="Prosent 2 9" xfId="3131"/>
    <cellStyle name="Prosent 3" xfId="3132"/>
    <cellStyle name="Prosent 3 2" xfId="3133"/>
    <cellStyle name="Prosent 4" xfId="3134"/>
    <cellStyle name="Prosent 5" xfId="3135"/>
    <cellStyle name="Prosent 6" xfId="3136"/>
    <cellStyle name="Prosent 7" xfId="3137"/>
    <cellStyle name="Prosent 8" xfId="3138"/>
    <cellStyle name="Prosent 9" xfId="3139"/>
    <cellStyle name="Stil 1" xfId="3140"/>
    <cellStyle name="Stil 1 10" xfId="3141"/>
    <cellStyle name="Stil 1 10 2" xfId="3142"/>
    <cellStyle name="Stil 1 10 3" xfId="3143"/>
    <cellStyle name="Stil 1 10 4" xfId="3144"/>
    <cellStyle name="Stil 1 10 5" xfId="3145"/>
    <cellStyle name="Stil 1 10 6" xfId="3146"/>
    <cellStyle name="Stil 1 10 7" xfId="3147"/>
    <cellStyle name="Stil 1 10 8" xfId="3148"/>
    <cellStyle name="Stil 1 2" xfId="3149"/>
    <cellStyle name="Stil 1 2 10" xfId="3150"/>
    <cellStyle name="Stil 1 2 11" xfId="3151"/>
    <cellStyle name="Stil 1 2 12" xfId="3152"/>
    <cellStyle name="Stil 1 2 13" xfId="3153"/>
    <cellStyle name="Stil 1 2 14" xfId="3154"/>
    <cellStyle name="Stil 1 2 15" xfId="3155"/>
    <cellStyle name="Stil 1 2 16" xfId="3156"/>
    <cellStyle name="Stil 1 2 2" xfId="3157"/>
    <cellStyle name="Stil 1 2 3" xfId="3158"/>
    <cellStyle name="Stil 1 2 4" xfId="3159"/>
    <cellStyle name="Stil 1 2 5" xfId="3160"/>
    <cellStyle name="Stil 1 2 6" xfId="3161"/>
    <cellStyle name="Stil 1 2 7" xfId="3162"/>
    <cellStyle name="Stil 1 2 8" xfId="3163"/>
    <cellStyle name="Stil 1 2 9" xfId="3164"/>
    <cellStyle name="Stil 1 3" xfId="3165"/>
    <cellStyle name="Stil 1 4" xfId="3166"/>
    <cellStyle name="Stil 1 4 2" xfId="3167"/>
    <cellStyle name="Stil 1 4 3" xfId="3168"/>
    <cellStyle name="Stil 1 4 4" xfId="3169"/>
    <cellStyle name="Stil 1 4 5" xfId="3170"/>
    <cellStyle name="Stil 1 4 6" xfId="3171"/>
    <cellStyle name="Stil 1 4 7" xfId="3172"/>
    <cellStyle name="Stil 1 4 8" xfId="3173"/>
    <cellStyle name="Stil 1 5" xfId="3174"/>
    <cellStyle name="Stil 1 5 2" xfId="3175"/>
    <cellStyle name="Stil 1 5 3" xfId="3176"/>
    <cellStyle name="Stil 1 5 4" xfId="3177"/>
    <cellStyle name="Stil 1 5 5" xfId="3178"/>
    <cellStyle name="Stil 1 5 6" xfId="3179"/>
    <cellStyle name="Stil 1 5 7" xfId="3180"/>
    <cellStyle name="Stil 1 5 8" xfId="3181"/>
    <cellStyle name="Stil 1 6" xfId="3182"/>
    <cellStyle name="Stil 1 6 2" xfId="3183"/>
    <cellStyle name="Stil 1 6 3" xfId="3184"/>
    <cellStyle name="Stil 1 6 4" xfId="3185"/>
    <cellStyle name="Stil 1 6 5" xfId="3186"/>
    <cellStyle name="Stil 1 6 6" xfId="3187"/>
    <cellStyle name="Stil 1 6 7" xfId="3188"/>
    <cellStyle name="Stil 1 6 8" xfId="3189"/>
    <cellStyle name="Stil 1 7" xfId="3190"/>
    <cellStyle name="Stil 1 7 2" xfId="3191"/>
    <cellStyle name="Stil 1 7 3" xfId="3192"/>
    <cellStyle name="Stil 1 7 4" xfId="3193"/>
    <cellStyle name="Stil 1 7 5" xfId="3194"/>
    <cellStyle name="Stil 1 7 6" xfId="3195"/>
    <cellStyle name="Stil 1 7 7" xfId="3196"/>
    <cellStyle name="Stil 1 7 8" xfId="3197"/>
    <cellStyle name="Stil 1 8" xfId="3198"/>
    <cellStyle name="Stil 1 8 2" xfId="3199"/>
    <cellStyle name="Stil 1 8 3" xfId="3200"/>
    <cellStyle name="Stil 1 8 4" xfId="3201"/>
    <cellStyle name="Stil 1 8 5" xfId="3202"/>
    <cellStyle name="Stil 1 8 6" xfId="3203"/>
    <cellStyle name="Stil 1 8 7" xfId="3204"/>
    <cellStyle name="Stil 1 8 8" xfId="3205"/>
    <cellStyle name="Stil 1 9" xfId="3206"/>
    <cellStyle name="Stil 1 9 2" xfId="3207"/>
    <cellStyle name="Stil 1 9 3" xfId="3208"/>
    <cellStyle name="Stil 1 9 4" xfId="3209"/>
    <cellStyle name="Stil 1 9 5" xfId="3210"/>
    <cellStyle name="Stil 1 9 6" xfId="3211"/>
    <cellStyle name="Stil 1 9 7" xfId="3212"/>
    <cellStyle name="Stil 1 9 8" xfId="3213"/>
    <cellStyle name="Title" xfId="3214"/>
    <cellStyle name="Tittel 10" xfId="3215"/>
    <cellStyle name="Tittel 11" xfId="3216"/>
    <cellStyle name="Tittel 12" xfId="3217"/>
    <cellStyle name="Tittel 13" xfId="3218"/>
    <cellStyle name="Tittel 14" xfId="3219"/>
    <cellStyle name="Tittel 15" xfId="3220"/>
    <cellStyle name="Tittel 16" xfId="3221"/>
    <cellStyle name="Tittel 2" xfId="3222"/>
    <cellStyle name="Tittel 3" xfId="3223"/>
    <cellStyle name="Tittel 4" xfId="3224"/>
    <cellStyle name="Tittel 5" xfId="3225"/>
    <cellStyle name="Tittel 6" xfId="3226"/>
    <cellStyle name="Tittel 7" xfId="3227"/>
    <cellStyle name="Tittel 8" xfId="3228"/>
    <cellStyle name="Tittel 9" xfId="3229"/>
    <cellStyle name="Total" xfId="3230"/>
    <cellStyle name="Totalt 10" xfId="3231"/>
    <cellStyle name="Totalt 11" xfId="3232"/>
    <cellStyle name="Totalt 12" xfId="3233"/>
    <cellStyle name="Totalt 13" xfId="3234"/>
    <cellStyle name="Totalt 14" xfId="3235"/>
    <cellStyle name="Totalt 15" xfId="3236"/>
    <cellStyle name="Totalt 16" xfId="3237"/>
    <cellStyle name="Totalt 2" xfId="3238"/>
    <cellStyle name="Totalt 3" xfId="3239"/>
    <cellStyle name="Totalt 4" xfId="3240"/>
    <cellStyle name="Totalt 5" xfId="3241"/>
    <cellStyle name="Totalt 6" xfId="3242"/>
    <cellStyle name="Totalt 7" xfId="3243"/>
    <cellStyle name="Totalt 8" xfId="3244"/>
    <cellStyle name="Totalt 9" xfId="3245"/>
    <cellStyle name="Tusenskille 10" xfId="3247"/>
    <cellStyle name="Tusenskille 11" xfId="3248"/>
    <cellStyle name="Tusenskille 12" xfId="3249"/>
    <cellStyle name="Tusenskille 13" xfId="3250"/>
    <cellStyle name="Tusenskille 13 2" xfId="3251"/>
    <cellStyle name="Tusenskille 13 3" xfId="3252"/>
    <cellStyle name="Tusenskille 13 4" xfId="3253"/>
    <cellStyle name="Tusenskille 13 5" xfId="3254"/>
    <cellStyle name="Tusenskille 13 6" xfId="3255"/>
    <cellStyle name="Tusenskille 13 7" xfId="3256"/>
    <cellStyle name="Tusenskille 13 8" xfId="3257"/>
    <cellStyle name="Tusenskille 13 9" xfId="3258"/>
    <cellStyle name="Tusenskille 14" xfId="3259"/>
    <cellStyle name="Tusenskille 15" xfId="3260"/>
    <cellStyle name="Tusenskille 16" xfId="3261"/>
    <cellStyle name="Tusenskille 17" xfId="3262"/>
    <cellStyle name="Tusenskille 17 2" xfId="3263"/>
    <cellStyle name="Tusenskille 17 3" xfId="3264"/>
    <cellStyle name="Tusenskille 17 4" xfId="3265"/>
    <cellStyle name="Tusenskille 17 5" xfId="3266"/>
    <cellStyle name="Tusenskille 17 6" xfId="3267"/>
    <cellStyle name="Tusenskille 17 7" xfId="3268"/>
    <cellStyle name="Tusenskille 17 8" xfId="3269"/>
    <cellStyle name="Tusenskille 17 9" xfId="3270"/>
    <cellStyle name="Tusenskille 18" xfId="3271"/>
    <cellStyle name="Tusenskille 19" xfId="3272"/>
    <cellStyle name="Tusenskille 2" xfId="3273"/>
    <cellStyle name="Tusenskille 2 10" xfId="3274"/>
    <cellStyle name="Tusenskille 2 11" xfId="3275"/>
    <cellStyle name="Tusenskille 2 12" xfId="3276"/>
    <cellStyle name="Tusenskille 2 13" xfId="3277"/>
    <cellStyle name="Tusenskille 2 14" xfId="3278"/>
    <cellStyle name="Tusenskille 2 15" xfId="3279"/>
    <cellStyle name="Tusenskille 2 16" xfId="3280"/>
    <cellStyle name="Tusenskille 2 2" xfId="3281"/>
    <cellStyle name="Tusenskille 2 3" xfId="3282"/>
    <cellStyle name="Tusenskille 2 4" xfId="3283"/>
    <cellStyle name="Tusenskille 2 5" xfId="3284"/>
    <cellStyle name="Tusenskille 2 6" xfId="3285"/>
    <cellStyle name="Tusenskille 2 7" xfId="3286"/>
    <cellStyle name="Tusenskille 2 8" xfId="3287"/>
    <cellStyle name="Tusenskille 2 9" xfId="3288"/>
    <cellStyle name="Tusenskille 20" xfId="3289"/>
    <cellStyle name="Tusenskille 21" xfId="3290"/>
    <cellStyle name="Tusenskille 27" xfId="3291"/>
    <cellStyle name="Tusenskille 27 2" xfId="3292"/>
    <cellStyle name="Tusenskille 3" xfId="3293"/>
    <cellStyle name="Tusenskille 30" xfId="3294"/>
    <cellStyle name="Tusenskille 31" xfId="3295"/>
    <cellStyle name="Tusenskille 4" xfId="3296"/>
    <cellStyle name="Tusenskille 5" xfId="3297"/>
    <cellStyle name="Tusenskille 6" xfId="3298"/>
    <cellStyle name="Tusenskille 7" xfId="3299"/>
    <cellStyle name="Tusenskille 8" xfId="3300"/>
    <cellStyle name="Tusenskille 9" xfId="3301"/>
    <cellStyle name="Utdata 10" xfId="3302"/>
    <cellStyle name="Utdata 11" xfId="3303"/>
    <cellStyle name="Utdata 12" xfId="3304"/>
    <cellStyle name="Utdata 13" xfId="3305"/>
    <cellStyle name="Utdata 14" xfId="3306"/>
    <cellStyle name="Utdata 15" xfId="3307"/>
    <cellStyle name="Utdata 16" xfId="3308"/>
    <cellStyle name="Utdata 2" xfId="3309"/>
    <cellStyle name="Utdata 3" xfId="3310"/>
    <cellStyle name="Utdata 4" xfId="3311"/>
    <cellStyle name="Utdata 5" xfId="3312"/>
    <cellStyle name="Utdata 6" xfId="3313"/>
    <cellStyle name="Utdata 7" xfId="3314"/>
    <cellStyle name="Utdata 8" xfId="3315"/>
    <cellStyle name="Utdata 9" xfId="3316"/>
    <cellStyle name="Uthevingsfarge1 10" xfId="3317"/>
    <cellStyle name="Uthevingsfarge1 11" xfId="3318"/>
    <cellStyle name="Uthevingsfarge1 12" xfId="3319"/>
    <cellStyle name="Uthevingsfarge1 13" xfId="3320"/>
    <cellStyle name="Uthevingsfarge1 14" xfId="3321"/>
    <cellStyle name="Uthevingsfarge1 15" xfId="3322"/>
    <cellStyle name="Uthevingsfarge1 16" xfId="3323"/>
    <cellStyle name="Uthevingsfarge1 2" xfId="3324"/>
    <cellStyle name="Uthevingsfarge1 3" xfId="3325"/>
    <cellStyle name="Uthevingsfarge1 4" xfId="3326"/>
    <cellStyle name="Uthevingsfarge1 5" xfId="3327"/>
    <cellStyle name="Uthevingsfarge1 6" xfId="3328"/>
    <cellStyle name="Uthevingsfarge1 7" xfId="3329"/>
    <cellStyle name="Uthevingsfarge1 8" xfId="3330"/>
    <cellStyle name="Uthevingsfarge1 9" xfId="3331"/>
    <cellStyle name="Uthevingsfarge2 10" xfId="3332"/>
    <cellStyle name="Uthevingsfarge2 11" xfId="3333"/>
    <cellStyle name="Uthevingsfarge2 12" xfId="3334"/>
    <cellStyle name="Uthevingsfarge2 13" xfId="3335"/>
    <cellStyle name="Uthevingsfarge2 14" xfId="3336"/>
    <cellStyle name="Uthevingsfarge2 15" xfId="3337"/>
    <cellStyle name="Uthevingsfarge2 16" xfId="3338"/>
    <cellStyle name="Uthevingsfarge2 2" xfId="3339"/>
    <cellStyle name="Uthevingsfarge2 3" xfId="3340"/>
    <cellStyle name="Uthevingsfarge2 4" xfId="3341"/>
    <cellStyle name="Uthevingsfarge2 5" xfId="3342"/>
    <cellStyle name="Uthevingsfarge2 6" xfId="3343"/>
    <cellStyle name="Uthevingsfarge2 7" xfId="3344"/>
    <cellStyle name="Uthevingsfarge2 8" xfId="3345"/>
    <cellStyle name="Uthevingsfarge2 9" xfId="3346"/>
    <cellStyle name="Uthevingsfarge3 10" xfId="3347"/>
    <cellStyle name="Uthevingsfarge3 11" xfId="3348"/>
    <cellStyle name="Uthevingsfarge3 12" xfId="3349"/>
    <cellStyle name="Uthevingsfarge3 13" xfId="3350"/>
    <cellStyle name="Uthevingsfarge3 14" xfId="3351"/>
    <cellStyle name="Uthevingsfarge3 15" xfId="3352"/>
    <cellStyle name="Uthevingsfarge3 16" xfId="3353"/>
    <cellStyle name="Uthevingsfarge3 2" xfId="3354"/>
    <cellStyle name="Uthevingsfarge3 3" xfId="3355"/>
    <cellStyle name="Uthevingsfarge3 4" xfId="3356"/>
    <cellStyle name="Uthevingsfarge3 5" xfId="3357"/>
    <cellStyle name="Uthevingsfarge3 6" xfId="3358"/>
    <cellStyle name="Uthevingsfarge3 7" xfId="3359"/>
    <cellStyle name="Uthevingsfarge3 8" xfId="3360"/>
    <cellStyle name="Uthevingsfarge3 9" xfId="3361"/>
    <cellStyle name="Uthevingsfarge4 10" xfId="3362"/>
    <cellStyle name="Uthevingsfarge4 11" xfId="3363"/>
    <cellStyle name="Uthevingsfarge4 12" xfId="3364"/>
    <cellStyle name="Uthevingsfarge4 13" xfId="3365"/>
    <cellStyle name="Uthevingsfarge4 14" xfId="3366"/>
    <cellStyle name="Uthevingsfarge4 15" xfId="3367"/>
    <cellStyle name="Uthevingsfarge4 16" xfId="3368"/>
    <cellStyle name="Uthevingsfarge4 2" xfId="3369"/>
    <cellStyle name="Uthevingsfarge4 3" xfId="3370"/>
    <cellStyle name="Uthevingsfarge4 4" xfId="3371"/>
    <cellStyle name="Uthevingsfarge4 5" xfId="3372"/>
    <cellStyle name="Uthevingsfarge4 6" xfId="3373"/>
    <cellStyle name="Uthevingsfarge4 7" xfId="3374"/>
    <cellStyle name="Uthevingsfarge4 8" xfId="3375"/>
    <cellStyle name="Uthevingsfarge4 9" xfId="3376"/>
    <cellStyle name="Uthevingsfarge5 10" xfId="3377"/>
    <cellStyle name="Uthevingsfarge5 11" xfId="3378"/>
    <cellStyle name="Uthevingsfarge5 12" xfId="3379"/>
    <cellStyle name="Uthevingsfarge5 13" xfId="3380"/>
    <cellStyle name="Uthevingsfarge5 14" xfId="3381"/>
    <cellStyle name="Uthevingsfarge5 15" xfId="3382"/>
    <cellStyle name="Uthevingsfarge5 16" xfId="3383"/>
    <cellStyle name="Uthevingsfarge5 2" xfId="3384"/>
    <cellStyle name="Uthevingsfarge5 3" xfId="3385"/>
    <cellStyle name="Uthevingsfarge5 4" xfId="3386"/>
    <cellStyle name="Uthevingsfarge5 5" xfId="3387"/>
    <cellStyle name="Uthevingsfarge5 6" xfId="3388"/>
    <cellStyle name="Uthevingsfarge5 7" xfId="3389"/>
    <cellStyle name="Uthevingsfarge5 8" xfId="3390"/>
    <cellStyle name="Uthevingsfarge5 9" xfId="3391"/>
    <cellStyle name="Uthevingsfarge6 10" xfId="3392"/>
    <cellStyle name="Uthevingsfarge6 11" xfId="3393"/>
    <cellStyle name="Uthevingsfarge6 12" xfId="3394"/>
    <cellStyle name="Uthevingsfarge6 13" xfId="3395"/>
    <cellStyle name="Uthevingsfarge6 14" xfId="3396"/>
    <cellStyle name="Uthevingsfarge6 15" xfId="3397"/>
    <cellStyle name="Uthevingsfarge6 16" xfId="3398"/>
    <cellStyle name="Uthevingsfarge6 2" xfId="3399"/>
    <cellStyle name="Uthevingsfarge6 3" xfId="3400"/>
    <cellStyle name="Uthevingsfarge6 4" xfId="3401"/>
    <cellStyle name="Uthevingsfarge6 5" xfId="3402"/>
    <cellStyle name="Uthevingsfarge6 6" xfId="3403"/>
    <cellStyle name="Uthevingsfarge6 7" xfId="3404"/>
    <cellStyle name="Uthevingsfarge6 8" xfId="3405"/>
    <cellStyle name="Uthevingsfarge6 9" xfId="3406"/>
    <cellStyle name="Varseltekst 10" xfId="3407"/>
    <cellStyle name="Varseltekst 11" xfId="3408"/>
    <cellStyle name="Varseltekst 12" xfId="3409"/>
    <cellStyle name="Varseltekst 13" xfId="3410"/>
    <cellStyle name="Varseltekst 14" xfId="3411"/>
    <cellStyle name="Varseltekst 15" xfId="3412"/>
    <cellStyle name="Varseltekst 16" xfId="3413"/>
    <cellStyle name="Varseltekst 2" xfId="3414"/>
    <cellStyle name="Varseltekst 3" xfId="3415"/>
    <cellStyle name="Varseltekst 4" xfId="3416"/>
    <cellStyle name="Varseltekst 5" xfId="3417"/>
    <cellStyle name="Varseltekst 6" xfId="3418"/>
    <cellStyle name="Varseltekst 7" xfId="3419"/>
    <cellStyle name="Varseltekst 8" xfId="3420"/>
    <cellStyle name="Varseltekst 9" xfId="3421"/>
    <cellStyle name="Warning Text" xfId="34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5"/>
  <sheetViews>
    <sheetView tabSelected="1" workbookViewId="0">
      <selection activeCell="D41" sqref="D41"/>
    </sheetView>
  </sheetViews>
  <sheetFormatPr baseColWidth="10" defaultRowHeight="12.75" x14ac:dyDescent="0.2"/>
  <cols>
    <col min="1" max="1" width="55.85546875" style="275" customWidth="1"/>
    <col min="2" max="2" width="24.5703125" style="275" bestFit="1" customWidth="1"/>
    <col min="3" max="3" width="23.85546875" style="275" customWidth="1"/>
    <col min="4" max="4" width="42.85546875" style="275" customWidth="1"/>
    <col min="5" max="5" width="22.140625" style="275" bestFit="1" customWidth="1"/>
    <col min="6" max="6" width="24.28515625" style="275" customWidth="1"/>
    <col min="7" max="7" width="30.140625" style="275" bestFit="1" customWidth="1"/>
    <col min="8" max="8" width="29" style="275" bestFit="1" customWidth="1"/>
    <col min="9" max="9" width="22.140625" style="275" bestFit="1" customWidth="1"/>
    <col min="10" max="10" width="23.8554687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10" x14ac:dyDescent="0.2">
      <c r="A1" s="273" t="s">
        <v>145</v>
      </c>
      <c r="B1" s="274"/>
      <c r="C1" s="274"/>
      <c r="D1" s="274"/>
      <c r="E1" s="274"/>
    </row>
    <row r="2" spans="1:10" x14ac:dyDescent="0.2">
      <c r="A2" s="274" t="s">
        <v>1</v>
      </c>
      <c r="B2" s="274"/>
      <c r="C2" s="276">
        <v>42460</v>
      </c>
      <c r="E2" s="274"/>
    </row>
    <row r="3" spans="1:10" x14ac:dyDescent="0.2">
      <c r="A3" s="274" t="s">
        <v>9</v>
      </c>
      <c r="B3" s="274"/>
      <c r="C3" s="277" t="s">
        <v>10</v>
      </c>
      <c r="E3" s="274"/>
      <c r="G3" s="625"/>
      <c r="H3" s="626"/>
    </row>
    <row r="4" spans="1:10" x14ac:dyDescent="0.2">
      <c r="A4" s="274"/>
      <c r="B4" s="274"/>
      <c r="C4" s="274"/>
      <c r="D4" s="274"/>
      <c r="E4" s="274"/>
      <c r="G4" s="627"/>
      <c r="H4" s="626"/>
    </row>
    <row r="5" spans="1:10" x14ac:dyDescent="0.2">
      <c r="A5" s="629" t="s">
        <v>13</v>
      </c>
      <c r="B5" s="630"/>
      <c r="C5" s="630"/>
      <c r="D5" s="630"/>
      <c r="E5" s="630"/>
      <c r="F5" s="631"/>
      <c r="G5" s="279"/>
    </row>
    <row r="6" spans="1:10" x14ac:dyDescent="0.2">
      <c r="A6" s="612" t="s">
        <v>249</v>
      </c>
      <c r="B6" s="613"/>
      <c r="C6" s="613"/>
      <c r="D6" s="613"/>
      <c r="E6" s="613"/>
      <c r="F6" s="614"/>
      <c r="G6" s="279"/>
    </row>
    <row r="7" spans="1:10" ht="12.75" customHeight="1" x14ac:dyDescent="0.2">
      <c r="A7" s="489"/>
      <c r="B7" s="489" t="s">
        <v>4</v>
      </c>
      <c r="C7" s="489" t="s">
        <v>5</v>
      </c>
      <c r="D7" s="489" t="s">
        <v>76</v>
      </c>
      <c r="E7" s="615" t="s">
        <v>79</v>
      </c>
      <c r="F7" s="616" t="s">
        <v>11</v>
      </c>
      <c r="G7" s="29"/>
    </row>
    <row r="8" spans="1:10" x14ac:dyDescent="0.2">
      <c r="A8" s="283" t="s">
        <v>2</v>
      </c>
      <c r="B8" s="20">
        <f>B90</f>
        <v>56132963390.860001</v>
      </c>
      <c r="C8" s="283">
        <f t="shared" ref="C8:C13" si="0">B8/$B$13</f>
        <v>0.66638594131249029</v>
      </c>
      <c r="D8" s="7">
        <v>0.46420096</v>
      </c>
      <c r="E8" s="376">
        <v>42790</v>
      </c>
      <c r="F8" s="375">
        <f>B8/E8</f>
        <v>1311824.3372484224</v>
      </c>
      <c r="G8" s="628"/>
    </row>
    <row r="9" spans="1:10" x14ac:dyDescent="0.2">
      <c r="A9" s="283" t="s">
        <v>3</v>
      </c>
      <c r="B9" s="13">
        <f>B124</f>
        <v>9129412623.0599995</v>
      </c>
      <c r="C9" s="283">
        <f t="shared" si="0"/>
        <v>0.10838038572961864</v>
      </c>
      <c r="D9" s="7">
        <v>0.14547442999999999</v>
      </c>
      <c r="E9" s="557">
        <v>817</v>
      </c>
      <c r="F9" s="375">
        <f>B9/E9</f>
        <v>11174311.65613219</v>
      </c>
      <c r="G9" s="279"/>
    </row>
    <row r="10" spans="1:10" x14ac:dyDescent="0.2">
      <c r="A10" s="283" t="s">
        <v>231</v>
      </c>
      <c r="B10" s="13">
        <v>69085932.780000001</v>
      </c>
      <c r="C10" s="283">
        <f t="shared" si="0"/>
        <v>8.2015791730938575E-4</v>
      </c>
      <c r="D10" s="7"/>
      <c r="E10" s="557"/>
      <c r="F10" s="375"/>
      <c r="G10" s="279"/>
    </row>
    <row r="11" spans="1:10" x14ac:dyDescent="0.2">
      <c r="A11" s="283" t="s">
        <v>187</v>
      </c>
      <c r="B11" s="284">
        <v>8706537134.4478226</v>
      </c>
      <c r="C11" s="283">
        <f t="shared" si="0"/>
        <v>0.10336019325243527</v>
      </c>
      <c r="D11" s="285"/>
      <c r="E11" s="286"/>
      <c r="F11" s="287"/>
      <c r="G11" s="278"/>
    </row>
    <row r="12" spans="1:10" x14ac:dyDescent="0.2">
      <c r="A12" s="283" t="s">
        <v>188</v>
      </c>
      <c r="B12" s="284">
        <v>10196916319.832111</v>
      </c>
      <c r="C12" s="283">
        <f t="shared" si="0"/>
        <v>0.12105332178814637</v>
      </c>
      <c r="D12" s="285"/>
      <c r="E12" s="286"/>
      <c r="F12" s="287"/>
      <c r="G12" s="278"/>
    </row>
    <row r="13" spans="1:10" x14ac:dyDescent="0.2">
      <c r="A13" s="288" t="s">
        <v>233</v>
      </c>
      <c r="B13" s="289">
        <f>SUM(B8:B12)</f>
        <v>84234915400.979935</v>
      </c>
      <c r="C13" s="288">
        <f t="shared" si="0"/>
        <v>1</v>
      </c>
      <c r="D13" s="288">
        <f>B8/(B8+B9)*D8+B9/(B8+B9)*D9</f>
        <v>0.41961499509940436</v>
      </c>
      <c r="E13" s="290">
        <f>SUM(E8:E11)</f>
        <v>43607</v>
      </c>
      <c r="F13" s="291">
        <f>(B8+B9)/E13</f>
        <v>1496603.2062265233</v>
      </c>
      <c r="G13" s="278"/>
    </row>
    <row r="14" spans="1:10" s="278" customFormat="1" x14ac:dyDescent="0.2">
      <c r="A14" s="292"/>
      <c r="B14" s="293"/>
      <c r="C14" s="292"/>
      <c r="D14" s="292"/>
      <c r="E14" s="294"/>
      <c r="F14" s="295"/>
    </row>
    <row r="15" spans="1:10" s="278" customFormat="1" x14ac:dyDescent="0.2">
      <c r="A15" s="288" t="s">
        <v>232</v>
      </c>
      <c r="B15" s="623">
        <v>77079866523.059036</v>
      </c>
      <c r="C15" s="292"/>
      <c r="D15" s="292"/>
      <c r="E15" s="294"/>
      <c r="F15" s="295"/>
      <c r="G15" s="588"/>
    </row>
    <row r="16" spans="1:10" s="278" customFormat="1" x14ac:dyDescent="0.2">
      <c r="A16" s="292"/>
      <c r="B16" s="293"/>
      <c r="C16" s="292"/>
      <c r="D16" s="292"/>
      <c r="E16" s="294"/>
      <c r="F16" s="295"/>
      <c r="J16" s="587"/>
    </row>
    <row r="17" spans="1:10" s="278" customFormat="1" x14ac:dyDescent="0.2">
      <c r="A17" s="292"/>
      <c r="B17" s="293"/>
      <c r="C17" s="292"/>
      <c r="D17" s="292"/>
      <c r="E17" s="294"/>
      <c r="F17" s="295"/>
      <c r="J17" s="587"/>
    </row>
    <row r="18" spans="1:10" s="278" customFormat="1" x14ac:dyDescent="0.2">
      <c r="A18" s="604" t="s">
        <v>234</v>
      </c>
      <c r="B18" s="604"/>
      <c r="C18" s="604"/>
      <c r="D18" s="604"/>
      <c r="E18" s="604"/>
      <c r="F18" s="604"/>
      <c r="J18" s="587"/>
    </row>
    <row r="19" spans="1:10" s="278" customFormat="1" x14ac:dyDescent="0.2">
      <c r="A19" s="603"/>
      <c r="B19" s="603"/>
      <c r="C19" s="603"/>
      <c r="D19" s="603"/>
      <c r="E19" s="603"/>
      <c r="F19" s="603"/>
      <c r="J19" s="587"/>
    </row>
    <row r="20" spans="1:10" s="278" customFormat="1" ht="15" x14ac:dyDescent="0.2">
      <c r="A20" s="607" t="s">
        <v>81</v>
      </c>
      <c r="B20" s="607" t="s">
        <v>235</v>
      </c>
      <c r="C20" s="607" t="s">
        <v>238</v>
      </c>
      <c r="D20" s="603"/>
      <c r="E20" s="603"/>
      <c r="F20" s="603"/>
      <c r="J20" s="587"/>
    </row>
    <row r="21" spans="1:10" s="278" customFormat="1" x14ac:dyDescent="0.2">
      <c r="A21" s="499" t="s">
        <v>10</v>
      </c>
      <c r="B21" s="609">
        <v>1</v>
      </c>
      <c r="C21" s="609">
        <v>1</v>
      </c>
      <c r="D21" s="292"/>
      <c r="E21" s="292"/>
      <c r="F21" s="292"/>
      <c r="J21" s="587"/>
    </row>
    <row r="22" spans="1:10" s="278" customFormat="1" ht="15" x14ac:dyDescent="0.2">
      <c r="A22" s="278" t="s">
        <v>236</v>
      </c>
      <c r="D22" s="292"/>
      <c r="E22" s="294"/>
      <c r="F22" s="295"/>
      <c r="J22" s="587"/>
    </row>
    <row r="23" spans="1:10" s="278" customFormat="1" x14ac:dyDescent="0.2">
      <c r="A23" s="275" t="s">
        <v>223</v>
      </c>
      <c r="B23" s="574"/>
      <c r="C23" s="574"/>
      <c r="D23" s="292"/>
      <c r="E23" s="294"/>
      <c r="F23" s="295"/>
      <c r="J23" s="587"/>
    </row>
    <row r="24" spans="1:10" s="278" customFormat="1" x14ac:dyDescent="0.2">
      <c r="A24" s="275" t="s">
        <v>210</v>
      </c>
      <c r="B24" s="574"/>
      <c r="C24" s="574"/>
      <c r="D24" s="292"/>
      <c r="E24" s="294"/>
      <c r="F24" s="295"/>
      <c r="J24" s="587"/>
    </row>
    <row r="25" spans="1:10" s="278" customFormat="1" x14ac:dyDescent="0.2">
      <c r="B25" s="574"/>
      <c r="C25" s="574"/>
      <c r="D25" s="292"/>
      <c r="E25" s="294"/>
      <c r="F25" s="295"/>
      <c r="J25" s="587"/>
    </row>
    <row r="26" spans="1:10" s="278" customFormat="1" x14ac:dyDescent="0.2">
      <c r="A26" s="292"/>
      <c r="B26" s="293"/>
      <c r="C26" s="292"/>
      <c r="D26" s="292"/>
      <c r="E26" s="294"/>
      <c r="F26" s="295"/>
      <c r="J26" s="587"/>
    </row>
    <row r="27" spans="1:10" s="278" customFormat="1" x14ac:dyDescent="0.2">
      <c r="A27" s="605" t="s">
        <v>239</v>
      </c>
      <c r="B27" s="605"/>
      <c r="C27" s="605"/>
      <c r="D27" s="605"/>
      <c r="E27" s="605"/>
      <c r="F27" s="605"/>
      <c r="J27" s="618"/>
    </row>
    <row r="28" spans="1:10" s="278" customFormat="1" x14ac:dyDescent="0.2">
      <c r="A28" s="292"/>
      <c r="B28" s="292"/>
      <c r="C28" s="292"/>
      <c r="D28" s="292"/>
      <c r="E28" s="292"/>
      <c r="F28" s="292"/>
      <c r="J28" s="587"/>
    </row>
    <row r="29" spans="1:10" s="278" customFormat="1" x14ac:dyDescent="0.2">
      <c r="A29" s="610"/>
      <c r="B29" s="611"/>
      <c r="C29" s="489" t="s">
        <v>179</v>
      </c>
      <c r="D29" s="489" t="s">
        <v>219</v>
      </c>
      <c r="E29" s="489" t="s">
        <v>220</v>
      </c>
      <c r="F29" s="489" t="s">
        <v>221</v>
      </c>
      <c r="H29" s="501"/>
      <c r="I29" s="501"/>
      <c r="J29" s="587"/>
    </row>
    <row r="30" spans="1:10" s="278" customFormat="1" ht="15" x14ac:dyDescent="0.2">
      <c r="A30" s="497" t="s">
        <v>180</v>
      </c>
      <c r="B30" s="498"/>
      <c r="C30" s="284">
        <v>0</v>
      </c>
      <c r="D30" s="618">
        <v>697994916.71999967</v>
      </c>
      <c r="E30" s="643">
        <v>3359401894.6499968</v>
      </c>
      <c r="F30" s="643">
        <v>21972485359.78001</v>
      </c>
      <c r="G30" s="509"/>
      <c r="H30" s="501"/>
      <c r="I30" s="501"/>
      <c r="J30" s="587"/>
    </row>
    <row r="31" spans="1:10" s="278" customFormat="1" ht="15" x14ac:dyDescent="0.2">
      <c r="A31" s="497" t="s">
        <v>181</v>
      </c>
      <c r="B31" s="498"/>
      <c r="C31" s="284">
        <v>0</v>
      </c>
      <c r="D31" s="284">
        <v>70930304.401592225</v>
      </c>
      <c r="E31" s="284">
        <v>224604160.26792535</v>
      </c>
      <c r="F31" s="284">
        <v>1659071764.5227442</v>
      </c>
      <c r="G31" s="509"/>
      <c r="H31" s="501"/>
      <c r="I31" s="501"/>
      <c r="J31" s="587"/>
    </row>
    <row r="32" spans="1:10" s="278" customFormat="1" x14ac:dyDescent="0.2">
      <c r="A32" s="499" t="s">
        <v>183</v>
      </c>
      <c r="B32" s="489"/>
      <c r="C32" s="491">
        <f>(B13/B15)-100%</f>
        <v>9.2826430567058749E-2</v>
      </c>
      <c r="D32" s="7">
        <v>9.1906212255829844E-2</v>
      </c>
      <c r="E32" s="7">
        <v>8.9912515810852911E-2</v>
      </c>
      <c r="F32" s="7">
        <v>7.1302369361965434E-2</v>
      </c>
      <c r="H32" s="501"/>
      <c r="I32" s="501"/>
      <c r="J32" s="587"/>
    </row>
    <row r="33" spans="1:10" s="278" customFormat="1" ht="15" x14ac:dyDescent="0.2">
      <c r="A33" s="493" t="s">
        <v>251</v>
      </c>
      <c r="B33" s="293"/>
      <c r="C33" s="292"/>
      <c r="D33" s="292"/>
      <c r="E33" s="294"/>
      <c r="F33" s="295"/>
      <c r="J33" s="587"/>
    </row>
    <row r="34" spans="1:10" s="278" customFormat="1" ht="15" x14ac:dyDescent="0.2">
      <c r="A34" s="493" t="s">
        <v>250</v>
      </c>
      <c r="B34" s="293"/>
      <c r="C34" s="292"/>
      <c r="D34" s="292"/>
      <c r="E34" s="294"/>
      <c r="F34" s="295"/>
      <c r="J34" s="587"/>
    </row>
    <row r="35" spans="1:10" s="278" customFormat="1" x14ac:dyDescent="0.2">
      <c r="A35" s="493" t="s">
        <v>252</v>
      </c>
      <c r="B35" s="293"/>
      <c r="C35" s="292"/>
      <c r="D35" s="292"/>
      <c r="E35" s="294"/>
      <c r="F35" s="295"/>
      <c r="J35" s="587"/>
    </row>
    <row r="36" spans="1:10" x14ac:dyDescent="0.2">
      <c r="J36" s="587"/>
    </row>
    <row r="37" spans="1:10" x14ac:dyDescent="0.2">
      <c r="A37" s="307"/>
      <c r="B37" s="307"/>
      <c r="C37" s="307"/>
      <c r="D37" s="307"/>
      <c r="E37" s="307"/>
      <c r="F37" s="307"/>
      <c r="J37" s="587"/>
    </row>
    <row r="38" spans="1:10" x14ac:dyDescent="0.2">
      <c r="A38" s="604" t="s">
        <v>242</v>
      </c>
      <c r="B38" s="604"/>
      <c r="C38" s="604"/>
      <c r="D38" s="604"/>
      <c r="E38" s="604"/>
      <c r="F38" s="604"/>
      <c r="J38" s="587"/>
    </row>
    <row r="39" spans="1:10" s="278" customFormat="1" x14ac:dyDescent="0.2">
      <c r="A39" s="606"/>
      <c r="B39" s="606"/>
      <c r="C39" s="606"/>
      <c r="D39" s="603"/>
      <c r="E39" s="603"/>
      <c r="F39" s="603"/>
      <c r="J39" s="587"/>
    </row>
    <row r="40" spans="1:10" x14ac:dyDescent="0.2">
      <c r="A40" s="602" t="s">
        <v>240</v>
      </c>
      <c r="B40" s="607" t="s">
        <v>237</v>
      </c>
      <c r="C40" s="607" t="s">
        <v>35</v>
      </c>
      <c r="D40" s="632"/>
      <c r="E40" s="632"/>
      <c r="F40" s="603"/>
      <c r="J40" s="587"/>
    </row>
    <row r="41" spans="1:10" ht="14.25" x14ac:dyDescent="0.2">
      <c r="A41" s="6" t="s">
        <v>226</v>
      </c>
      <c r="B41" s="591">
        <v>19658020956.059998</v>
      </c>
      <c r="C41" s="592">
        <f>B41/$B$45</f>
        <v>0.26579268093614172</v>
      </c>
      <c r="D41" s="278"/>
      <c r="F41" s="536"/>
      <c r="J41" s="587"/>
    </row>
    <row r="42" spans="1:10" ht="14.25" x14ac:dyDescent="0.2">
      <c r="A42" s="6" t="s">
        <v>227</v>
      </c>
      <c r="B42" s="593">
        <v>12139620234</v>
      </c>
      <c r="C42" s="594">
        <f>B42/$B$45</f>
        <v>0.16413769294242297</v>
      </c>
      <c r="D42" s="278"/>
      <c r="F42" s="536"/>
      <c r="J42" s="587"/>
    </row>
    <row r="43" spans="1:10" ht="14.25" x14ac:dyDescent="0.2">
      <c r="A43" s="6" t="s">
        <v>228</v>
      </c>
      <c r="B43" s="593">
        <v>13143067001.999969</v>
      </c>
      <c r="C43" s="594">
        <f>B43/$B$45</f>
        <v>0.1777051220971467</v>
      </c>
      <c r="D43" s="278"/>
      <c r="F43" s="536"/>
      <c r="G43" s="586"/>
      <c r="H43" s="586"/>
      <c r="J43" s="587"/>
    </row>
    <row r="44" spans="1:10" ht="15" thickBot="1" x14ac:dyDescent="0.25">
      <c r="A44" s="25" t="s">
        <v>241</v>
      </c>
      <c r="B44" s="595">
        <v>29019270264.920029</v>
      </c>
      <c r="C44" s="596">
        <f>B44/$B$45</f>
        <v>0.39236450402428863</v>
      </c>
      <c r="D44" s="278"/>
      <c r="F44" s="536"/>
      <c r="J44" s="587"/>
    </row>
    <row r="45" spans="1:10" ht="15" thickTop="1" x14ac:dyDescent="0.2">
      <c r="A45" s="1" t="s">
        <v>4</v>
      </c>
      <c r="B45" s="573">
        <f>SUM(B41:B44)</f>
        <v>73959978456.979996</v>
      </c>
      <c r="C45" s="590">
        <f>SUM(C41:C44)</f>
        <v>1</v>
      </c>
      <c r="D45" s="278"/>
      <c r="F45" s="536"/>
    </row>
    <row r="46" spans="1:10" x14ac:dyDescent="0.2">
      <c r="H46" s="467"/>
      <c r="I46" s="467"/>
    </row>
    <row r="47" spans="1:10" x14ac:dyDescent="0.2">
      <c r="I47" s="589"/>
    </row>
    <row r="48" spans="1:10" x14ac:dyDescent="0.2">
      <c r="A48" s="629" t="s">
        <v>243</v>
      </c>
      <c r="B48" s="630"/>
      <c r="C48" s="630"/>
      <c r="D48" s="630"/>
      <c r="E48" s="630"/>
      <c r="F48" s="630"/>
      <c r="I48" s="569"/>
    </row>
    <row r="49" spans="1:9" x14ac:dyDescent="0.2">
      <c r="A49" s="296" t="s">
        <v>14</v>
      </c>
      <c r="B49" s="297"/>
      <c r="C49" s="297"/>
      <c r="D49" s="297"/>
      <c r="E49" s="297"/>
      <c r="F49" s="297"/>
    </row>
    <row r="51" spans="1:9" x14ac:dyDescent="0.2">
      <c r="A51" s="57" t="s">
        <v>190</v>
      </c>
      <c r="B51" s="48" t="s">
        <v>16</v>
      </c>
      <c r="C51" s="58" t="s">
        <v>17</v>
      </c>
      <c r="D51" s="299" t="s">
        <v>35</v>
      </c>
    </row>
    <row r="52" spans="1:9" x14ac:dyDescent="0.2">
      <c r="A52" s="75" t="s">
        <v>191</v>
      </c>
      <c r="B52" s="23">
        <v>10472577016.110001</v>
      </c>
      <c r="C52" s="73">
        <v>16367</v>
      </c>
      <c r="D52" s="300">
        <f t="shared" ref="D52:D58" si="1">B52/$B$58</f>
        <v>0.18656732841960311</v>
      </c>
      <c r="E52" s="278"/>
    </row>
    <row r="53" spans="1:9" x14ac:dyDescent="0.2">
      <c r="A53" s="80" t="s">
        <v>192</v>
      </c>
      <c r="B53" s="50">
        <v>26448389108.98</v>
      </c>
      <c r="C53" s="9">
        <v>18645</v>
      </c>
      <c r="D53" s="300">
        <f t="shared" si="1"/>
        <v>0.47117393259308699</v>
      </c>
      <c r="E53" s="278"/>
    </row>
    <row r="54" spans="1:9" x14ac:dyDescent="0.2">
      <c r="A54" s="80" t="s">
        <v>193</v>
      </c>
      <c r="B54" s="50">
        <v>11992620192.9</v>
      </c>
      <c r="C54" s="9">
        <v>5037</v>
      </c>
      <c r="D54" s="300">
        <f t="shared" si="1"/>
        <v>0.21364666086470316</v>
      </c>
      <c r="E54" s="278"/>
    </row>
    <row r="55" spans="1:9" x14ac:dyDescent="0.2">
      <c r="A55" s="80" t="s">
        <v>194</v>
      </c>
      <c r="B55" s="17">
        <v>4313617618.8800001</v>
      </c>
      <c r="C55" s="70">
        <v>1274</v>
      </c>
      <c r="D55" s="300">
        <f t="shared" si="1"/>
        <v>7.6846426026772149E-2</v>
      </c>
      <c r="E55" s="278"/>
    </row>
    <row r="56" spans="1:9" x14ac:dyDescent="0.2">
      <c r="A56" s="80" t="s">
        <v>195</v>
      </c>
      <c r="B56" s="17">
        <v>1612628917.1900001</v>
      </c>
      <c r="C56" s="70">
        <v>367</v>
      </c>
      <c r="D56" s="300">
        <f t="shared" si="1"/>
        <v>2.8728732989933212E-2</v>
      </c>
      <c r="E56" s="278"/>
    </row>
    <row r="57" spans="1:9" ht="13.5" thickBot="1" x14ac:dyDescent="0.25">
      <c r="A57" s="36" t="s">
        <v>196</v>
      </c>
      <c r="B57" s="554">
        <v>1293130536.8099999</v>
      </c>
      <c r="C57" s="554">
        <v>202</v>
      </c>
      <c r="D57" s="301">
        <f t="shared" si="1"/>
        <v>2.3036919105901457E-2</v>
      </c>
      <c r="E57" s="278"/>
    </row>
    <row r="58" spans="1:9" ht="13.5" thickTop="1" x14ac:dyDescent="0.2">
      <c r="A58" s="65" t="s">
        <v>4</v>
      </c>
      <c r="B58" s="155">
        <f>SUM(B52:B57)</f>
        <v>56132963390.869995</v>
      </c>
      <c r="C58" s="155">
        <f>SUM(C52:C57)</f>
        <v>41892</v>
      </c>
      <c r="D58" s="302">
        <f t="shared" si="1"/>
        <v>1</v>
      </c>
      <c r="E58" s="278"/>
    </row>
    <row r="59" spans="1:9" x14ac:dyDescent="0.2">
      <c r="C59" s="278"/>
    </row>
    <row r="61" spans="1:9" x14ac:dyDescent="0.2">
      <c r="A61" s="633" t="s">
        <v>30</v>
      </c>
      <c r="B61" s="633"/>
      <c r="C61" s="633"/>
      <c r="D61" s="633"/>
      <c r="E61" s="633"/>
      <c r="F61" s="633"/>
    </row>
    <row r="63" spans="1:9" x14ac:dyDescent="0.2">
      <c r="A63" s="57" t="s">
        <v>190</v>
      </c>
      <c r="B63" s="48" t="s">
        <v>16</v>
      </c>
      <c r="C63" s="58" t="s">
        <v>17</v>
      </c>
      <c r="D63" s="299" t="s">
        <v>35</v>
      </c>
    </row>
    <row r="64" spans="1:9" x14ac:dyDescent="0.2">
      <c r="A64" s="75" t="s">
        <v>197</v>
      </c>
      <c r="B64" s="23">
        <v>569308803.54999995</v>
      </c>
      <c r="C64" s="73">
        <v>251</v>
      </c>
      <c r="D64" s="300">
        <f t="shared" ref="D64:D70" si="2">B64/$B$70</f>
        <v>6.235985019583646E-2</v>
      </c>
      <c r="E64" s="278"/>
      <c r="I64" s="619"/>
    </row>
    <row r="65" spans="1:11" x14ac:dyDescent="0.2">
      <c r="A65" s="80" t="s">
        <v>198</v>
      </c>
      <c r="B65" s="50">
        <v>929343227.01999998</v>
      </c>
      <c r="C65" s="9">
        <v>126</v>
      </c>
      <c r="D65" s="300">
        <f t="shared" si="2"/>
        <v>0.10179660679073375</v>
      </c>
      <c r="E65" s="278"/>
    </row>
    <row r="66" spans="1:11" x14ac:dyDescent="0.2">
      <c r="A66" s="80" t="s">
        <v>199</v>
      </c>
      <c r="B66" s="50">
        <v>1845944201.97</v>
      </c>
      <c r="C66" s="9">
        <v>131</v>
      </c>
      <c r="D66" s="300">
        <f t="shared" si="2"/>
        <v>0.20219747733904878</v>
      </c>
      <c r="E66" s="278"/>
    </row>
    <row r="67" spans="1:11" x14ac:dyDescent="0.2">
      <c r="A67" s="80" t="s">
        <v>200</v>
      </c>
      <c r="B67" s="17">
        <v>2912520283.02</v>
      </c>
      <c r="C67" s="70">
        <v>92</v>
      </c>
      <c r="D67" s="300">
        <f t="shared" si="2"/>
        <v>0.31902603193367118</v>
      </c>
      <c r="E67" s="278"/>
    </row>
    <row r="68" spans="1:11" x14ac:dyDescent="0.2">
      <c r="A68" s="80" t="s">
        <v>201</v>
      </c>
      <c r="B68" s="17">
        <v>2582986363.5</v>
      </c>
      <c r="C68" s="70">
        <v>37</v>
      </c>
      <c r="D68" s="300">
        <f t="shared" si="2"/>
        <v>0.28293018074083215</v>
      </c>
      <c r="E68" s="278"/>
    </row>
    <row r="69" spans="1:11" ht="13.5" thickBot="1" x14ac:dyDescent="0.25">
      <c r="A69" s="36" t="s">
        <v>202</v>
      </c>
      <c r="B69" s="554">
        <v>289309744</v>
      </c>
      <c r="C69" s="554">
        <v>2</v>
      </c>
      <c r="D69" s="301">
        <f t="shared" si="2"/>
        <v>3.1689852999877782E-2</v>
      </c>
      <c r="E69" s="278"/>
    </row>
    <row r="70" spans="1:11" ht="13.5" thickTop="1" x14ac:dyDescent="0.2">
      <c r="A70" s="65" t="s">
        <v>4</v>
      </c>
      <c r="B70" s="155">
        <f>SUM(B64:B69)</f>
        <v>9129412623.0599995</v>
      </c>
      <c r="C70" s="155">
        <f>SUM(C64:C69)</f>
        <v>639</v>
      </c>
      <c r="D70" s="302">
        <f t="shared" si="2"/>
        <v>1</v>
      </c>
      <c r="E70" s="278"/>
    </row>
    <row r="73" spans="1:11" x14ac:dyDescent="0.2">
      <c r="A73" s="629" t="s">
        <v>244</v>
      </c>
      <c r="B73" s="630"/>
      <c r="C73" s="630"/>
      <c r="D73" s="630"/>
      <c r="E73" s="630"/>
      <c r="F73" s="631"/>
    </row>
    <row r="74" spans="1:11" x14ac:dyDescent="0.2">
      <c r="A74" s="296" t="s">
        <v>229</v>
      </c>
      <c r="B74" s="297"/>
      <c r="C74" s="297"/>
      <c r="D74" s="297"/>
      <c r="E74" s="297"/>
      <c r="F74" s="297"/>
    </row>
    <row r="75" spans="1:11" x14ac:dyDescent="0.2">
      <c r="A75" s="298"/>
      <c r="B75" s="279"/>
      <c r="C75" s="279"/>
      <c r="D75" s="279"/>
      <c r="E75" s="279"/>
      <c r="F75" s="279"/>
    </row>
    <row r="76" spans="1:11" x14ac:dyDescent="0.2">
      <c r="A76" s="42" t="s">
        <v>245</v>
      </c>
      <c r="B76" s="143"/>
      <c r="C76" s="143"/>
      <c r="D76" s="278"/>
      <c r="E76" s="278"/>
      <c r="F76" s="279"/>
      <c r="G76" s="307"/>
      <c r="H76" s="307"/>
    </row>
    <row r="77" spans="1:11" x14ac:dyDescent="0.2">
      <c r="A77" s="145"/>
      <c r="B77" s="144"/>
      <c r="C77" s="144"/>
      <c r="E77" s="278"/>
      <c r="F77" s="307"/>
      <c r="G77" s="307"/>
      <c r="H77" s="307"/>
      <c r="I77" s="307"/>
    </row>
    <row r="78" spans="1:11" ht="15" x14ac:dyDescent="0.2">
      <c r="A78" s="78" t="s">
        <v>15</v>
      </c>
      <c r="B78" s="146" t="s">
        <v>16</v>
      </c>
      <c r="C78" s="147" t="s">
        <v>211</v>
      </c>
      <c r="D78" s="299" t="s">
        <v>35</v>
      </c>
      <c r="E78" s="278"/>
      <c r="F78" s="536"/>
      <c r="G78" s="566"/>
      <c r="H78" s="566"/>
      <c r="I78" s="565"/>
      <c r="J78" s="567"/>
      <c r="K78" s="567"/>
    </row>
    <row r="79" spans="1:11" ht="14.25" customHeight="1" x14ac:dyDescent="0.2">
      <c r="A79" s="83" t="s">
        <v>18</v>
      </c>
      <c r="B79" s="142">
        <v>9020231873.2099991</v>
      </c>
      <c r="C79" s="35">
        <v>11670</v>
      </c>
      <c r="D79" s="300">
        <f>B79/$B$90</f>
        <v>0.16069402590419343</v>
      </c>
      <c r="E79" s="278"/>
      <c r="F79" s="536"/>
      <c r="G79" s="566"/>
      <c r="H79" s="566"/>
      <c r="I79" s="565"/>
      <c r="J79" s="567"/>
      <c r="K79" s="567"/>
    </row>
    <row r="80" spans="1:11" ht="13.5" customHeight="1" x14ac:dyDescent="0.2">
      <c r="A80" s="74" t="s">
        <v>19</v>
      </c>
      <c r="B80" s="141">
        <v>9407908812.9200001</v>
      </c>
      <c r="C80" s="19">
        <v>7033</v>
      </c>
      <c r="D80" s="300">
        <f t="shared" ref="D80:D90" si="3">B80/$B$90</f>
        <v>0.16760043020375917</v>
      </c>
      <c r="E80" s="278"/>
      <c r="F80" s="536"/>
      <c r="G80" s="566"/>
      <c r="H80" s="566"/>
      <c r="I80" s="565"/>
      <c r="J80" s="567"/>
      <c r="K80" s="567"/>
    </row>
    <row r="81" spans="1:11" x14ac:dyDescent="0.2">
      <c r="A81" s="74" t="s">
        <v>20</v>
      </c>
      <c r="B81" s="141">
        <v>37704822704.730003</v>
      </c>
      <c r="C81" s="19">
        <v>24087</v>
      </c>
      <c r="D81" s="300">
        <f t="shared" si="3"/>
        <v>0.6717055438920474</v>
      </c>
      <c r="E81" s="278"/>
      <c r="F81" s="307"/>
      <c r="G81" s="565"/>
      <c r="H81" s="565"/>
      <c r="I81" s="565"/>
      <c r="J81" s="567"/>
      <c r="K81" s="567"/>
    </row>
    <row r="82" spans="1:11" ht="15" x14ac:dyDescent="0.2">
      <c r="A82" s="74" t="s">
        <v>21</v>
      </c>
      <c r="B82" s="141"/>
      <c r="C82" s="19"/>
      <c r="D82" s="300">
        <f>B82/$B$90</f>
        <v>0</v>
      </c>
      <c r="E82" s="278"/>
      <c r="F82" s="536"/>
      <c r="G82" s="566"/>
      <c r="H82" s="566"/>
      <c r="I82" s="565"/>
      <c r="J82" s="567"/>
      <c r="K82" s="567"/>
    </row>
    <row r="83" spans="1:11" ht="15" x14ac:dyDescent="0.2">
      <c r="A83" s="74" t="s">
        <v>22</v>
      </c>
      <c r="B83" s="71"/>
      <c r="C83" s="71"/>
      <c r="D83" s="300">
        <f t="shared" si="3"/>
        <v>0</v>
      </c>
      <c r="E83" s="278"/>
      <c r="F83" s="536"/>
      <c r="G83" s="566"/>
      <c r="H83" s="566"/>
      <c r="I83" s="565"/>
      <c r="J83" s="567"/>
      <c r="K83" s="567"/>
    </row>
    <row r="84" spans="1:11" ht="15" x14ac:dyDescent="0.2">
      <c r="A84" s="74" t="s">
        <v>23</v>
      </c>
      <c r="B84" s="71"/>
      <c r="C84" s="71"/>
      <c r="D84" s="300">
        <f t="shared" si="3"/>
        <v>0</v>
      </c>
      <c r="E84" s="278"/>
      <c r="F84" s="536"/>
      <c r="G84" s="566"/>
      <c r="H84" s="566"/>
      <c r="I84" s="565"/>
      <c r="J84" s="567"/>
      <c r="K84" s="567"/>
    </row>
    <row r="85" spans="1:11" ht="15" x14ac:dyDescent="0.2">
      <c r="A85" s="74" t="s">
        <v>24</v>
      </c>
      <c r="B85" s="71"/>
      <c r="C85" s="71"/>
      <c r="D85" s="300">
        <f t="shared" si="3"/>
        <v>0</v>
      </c>
      <c r="E85" s="278"/>
      <c r="F85" s="536"/>
      <c r="G85" s="566"/>
      <c r="H85" s="566"/>
      <c r="I85" s="565"/>
      <c r="J85" s="567"/>
      <c r="K85" s="567"/>
    </row>
    <row r="86" spans="1:11" x14ac:dyDescent="0.2">
      <c r="A86" s="74" t="s">
        <v>25</v>
      </c>
      <c r="B86" s="71"/>
      <c r="C86" s="71"/>
      <c r="D86" s="300">
        <f t="shared" si="3"/>
        <v>0</v>
      </c>
      <c r="E86" s="278"/>
      <c r="F86" s="307"/>
      <c r="G86" s="307"/>
      <c r="H86" s="307"/>
      <c r="I86" s="307"/>
    </row>
    <row r="87" spans="1:11" x14ac:dyDescent="0.2">
      <c r="A87" s="74" t="s">
        <v>26</v>
      </c>
      <c r="B87" s="71"/>
      <c r="C87" s="71"/>
      <c r="D87" s="300">
        <f t="shared" si="3"/>
        <v>0</v>
      </c>
      <c r="E87" s="278"/>
      <c r="F87" s="565"/>
      <c r="G87" s="307"/>
      <c r="H87" s="565"/>
      <c r="I87" s="565"/>
    </row>
    <row r="88" spans="1:11" x14ac:dyDescent="0.2">
      <c r="A88" s="74" t="s">
        <v>27</v>
      </c>
      <c r="B88" s="71"/>
      <c r="C88" s="71"/>
      <c r="D88" s="300">
        <f t="shared" si="3"/>
        <v>0</v>
      </c>
      <c r="E88" s="278"/>
      <c r="F88" s="565"/>
      <c r="G88" s="565"/>
      <c r="H88" s="565"/>
      <c r="I88" s="568"/>
    </row>
    <row r="89" spans="1:11" ht="15.75" thickBot="1" x14ac:dyDescent="0.25">
      <c r="A89" s="38" t="s">
        <v>28</v>
      </c>
      <c r="B89" s="56"/>
      <c r="C89" s="56"/>
      <c r="D89" s="301">
        <f t="shared" si="3"/>
        <v>0</v>
      </c>
      <c r="E89" s="278"/>
      <c r="F89" s="536"/>
      <c r="G89" s="537"/>
      <c r="H89" s="566"/>
      <c r="I89" s="566"/>
    </row>
    <row r="90" spans="1:11" ht="15.75" thickTop="1" x14ac:dyDescent="0.2">
      <c r="A90" s="49" t="s">
        <v>4</v>
      </c>
      <c r="B90" s="5">
        <f>SUM(B79:B89)</f>
        <v>56132963390.860001</v>
      </c>
      <c r="C90" s="5">
        <f>SUM(C79:C89)</f>
        <v>42790</v>
      </c>
      <c r="D90" s="302">
        <f t="shared" si="3"/>
        <v>1</v>
      </c>
      <c r="E90" s="278"/>
      <c r="F90" s="536"/>
      <c r="G90" s="537"/>
      <c r="H90" s="537"/>
      <c r="I90" s="307"/>
      <c r="J90" s="303"/>
    </row>
    <row r="91" spans="1:11" ht="15" x14ac:dyDescent="0.2">
      <c r="A91" s="47"/>
      <c r="B91" s="558"/>
      <c r="C91" s="558"/>
      <c r="F91" s="536"/>
      <c r="G91" s="537"/>
      <c r="H91" s="537"/>
      <c r="I91" s="307"/>
      <c r="J91" s="304"/>
    </row>
    <row r="92" spans="1:11" ht="15" x14ac:dyDescent="0.2">
      <c r="A92" s="42" t="s">
        <v>246</v>
      </c>
      <c r="B92" s="33"/>
      <c r="C92" s="33"/>
      <c r="D92" s="305"/>
      <c r="E92" s="305"/>
      <c r="F92" s="536"/>
      <c r="G92" s="537"/>
      <c r="H92" s="537"/>
      <c r="I92" s="307"/>
    </row>
    <row r="93" spans="1:11" ht="15" x14ac:dyDescent="0.2">
      <c r="A93" s="15"/>
      <c r="B93" s="559"/>
      <c r="C93" s="559"/>
      <c r="E93" s="278"/>
      <c r="F93" s="536"/>
      <c r="G93" s="537"/>
      <c r="H93" s="537"/>
      <c r="I93" s="307"/>
    </row>
    <row r="94" spans="1:11" ht="15" x14ac:dyDescent="0.2">
      <c r="A94" s="88" t="s">
        <v>29</v>
      </c>
      <c r="B94" s="560" t="s">
        <v>16</v>
      </c>
      <c r="C94" s="560" t="s">
        <v>211</v>
      </c>
      <c r="D94" s="299" t="s">
        <v>35</v>
      </c>
      <c r="E94" s="278"/>
      <c r="F94" s="536"/>
      <c r="G94" s="537"/>
      <c r="H94" s="537"/>
      <c r="I94" s="307"/>
    </row>
    <row r="95" spans="1:11" ht="15" x14ac:dyDescent="0.2">
      <c r="A95" s="67" t="s">
        <v>18</v>
      </c>
      <c r="B95" s="141">
        <v>14897953709.57</v>
      </c>
      <c r="C95" s="49">
        <v>16875</v>
      </c>
      <c r="D95" s="300">
        <f>B95/$B$106</f>
        <v>0.26540472495343892</v>
      </c>
      <c r="E95" s="556"/>
      <c r="F95" s="536"/>
      <c r="G95" s="537"/>
      <c r="H95" s="537"/>
      <c r="I95" s="307"/>
    </row>
    <row r="96" spans="1:11" ht="15" x14ac:dyDescent="0.2">
      <c r="A96" s="67" t="s">
        <v>19</v>
      </c>
      <c r="B96" s="141">
        <v>15020732656.17</v>
      </c>
      <c r="C96" s="49">
        <v>10544</v>
      </c>
      <c r="D96" s="300">
        <f t="shared" ref="D96:D104" si="4">B96/$B$106</f>
        <v>0.26759201276408057</v>
      </c>
      <c r="E96" s="556"/>
      <c r="F96" s="536"/>
      <c r="G96" s="537"/>
      <c r="H96" s="537"/>
      <c r="I96" s="307"/>
    </row>
    <row r="97" spans="1:9" ht="15" x14ac:dyDescent="0.2">
      <c r="A97" s="67" t="s">
        <v>20</v>
      </c>
      <c r="B97" s="141">
        <v>22879593603.02</v>
      </c>
      <c r="C97" s="49">
        <v>13619</v>
      </c>
      <c r="D97" s="300">
        <f t="shared" si="4"/>
        <v>0.40759639650076818</v>
      </c>
      <c r="E97" s="556"/>
      <c r="F97" s="536"/>
      <c r="G97" s="537"/>
      <c r="H97" s="537"/>
      <c r="I97" s="307"/>
    </row>
    <row r="98" spans="1:9" ht="15" x14ac:dyDescent="0.2">
      <c r="A98" s="67" t="s">
        <v>21</v>
      </c>
      <c r="B98" s="141">
        <v>2860154919.1900001</v>
      </c>
      <c r="C98" s="49">
        <v>1507</v>
      </c>
      <c r="D98" s="300">
        <f t="shared" si="4"/>
        <v>5.095321441119964E-2</v>
      </c>
      <c r="E98" s="556"/>
      <c r="F98" s="536"/>
      <c r="G98" s="537"/>
      <c r="H98" s="537"/>
      <c r="I98" s="307"/>
    </row>
    <row r="99" spans="1:9" x14ac:dyDescent="0.2">
      <c r="A99" s="67" t="s">
        <v>22</v>
      </c>
      <c r="B99" s="141">
        <v>330451515.77999997</v>
      </c>
      <c r="C99" s="49">
        <v>176</v>
      </c>
      <c r="D99" s="300">
        <f t="shared" si="4"/>
        <v>5.8869422852146358E-3</v>
      </c>
      <c r="E99" s="556"/>
      <c r="F99" s="307"/>
      <c r="G99" s="307"/>
      <c r="H99" s="307"/>
      <c r="I99" s="307"/>
    </row>
    <row r="100" spans="1:9" x14ac:dyDescent="0.2">
      <c r="A100" s="67" t="s">
        <v>23</v>
      </c>
      <c r="B100" s="141">
        <v>38974037.560000002</v>
      </c>
      <c r="C100" s="49">
        <v>21</v>
      </c>
      <c r="D100" s="300">
        <f t="shared" si="4"/>
        <v>6.9431640885635117E-4</v>
      </c>
      <c r="E100" s="556"/>
      <c r="F100" s="307"/>
      <c r="G100" s="307"/>
      <c r="H100" s="307"/>
      <c r="I100" s="307"/>
    </row>
    <row r="101" spans="1:9" x14ac:dyDescent="0.2">
      <c r="A101" s="67" t="s">
        <v>24</v>
      </c>
      <c r="B101" s="17">
        <v>45947063.119999997</v>
      </c>
      <c r="C101" s="137">
        <v>21</v>
      </c>
      <c r="D101" s="300">
        <f t="shared" si="4"/>
        <v>8.1853977314672889E-4</v>
      </c>
      <c r="E101" s="278"/>
      <c r="F101" s="307"/>
      <c r="G101" s="307"/>
      <c r="H101" s="307"/>
      <c r="I101" s="307"/>
    </row>
    <row r="102" spans="1:9" x14ac:dyDescent="0.2">
      <c r="A102" s="67" t="s">
        <v>25</v>
      </c>
      <c r="B102" s="71">
        <v>28618466.190000001</v>
      </c>
      <c r="C102" s="137">
        <v>11</v>
      </c>
      <c r="D102" s="300">
        <f t="shared" si="4"/>
        <v>5.0983351779829568E-4</v>
      </c>
      <c r="E102" s="278"/>
    </row>
    <row r="103" spans="1:9" x14ac:dyDescent="0.2">
      <c r="A103" s="67" t="s">
        <v>26</v>
      </c>
      <c r="B103" s="71">
        <v>8953774.25</v>
      </c>
      <c r="C103" s="137">
        <v>7</v>
      </c>
      <c r="D103" s="300">
        <f>B103/$B$106</f>
        <v>1.5951009369762791E-4</v>
      </c>
    </row>
    <row r="104" spans="1:9" x14ac:dyDescent="0.2">
      <c r="A104" s="67" t="s">
        <v>27</v>
      </c>
      <c r="B104" s="71">
        <v>5915276</v>
      </c>
      <c r="C104" s="137">
        <v>3</v>
      </c>
      <c r="D104" s="300">
        <f t="shared" si="4"/>
        <v>1.0537972062533624E-4</v>
      </c>
    </row>
    <row r="105" spans="1:9" ht="13.5" thickBot="1" x14ac:dyDescent="0.25">
      <c r="A105" s="43" t="s">
        <v>28</v>
      </c>
      <c r="B105" s="56">
        <v>15668370</v>
      </c>
      <c r="C105" s="642">
        <v>6</v>
      </c>
      <c r="D105" s="301">
        <f>B105/$B$106</f>
        <v>2.7912957117375416E-4</v>
      </c>
    </row>
    <row r="106" spans="1:9" ht="13.5" thickTop="1" x14ac:dyDescent="0.2">
      <c r="A106" s="19" t="s">
        <v>4</v>
      </c>
      <c r="B106" s="140">
        <f>SUM(B95:B105)</f>
        <v>56132963390.849998</v>
      </c>
      <c r="C106" s="140">
        <f>SUM(C95:C105)</f>
        <v>42790</v>
      </c>
      <c r="D106" s="302">
        <f>B106/$B$106</f>
        <v>1</v>
      </c>
    </row>
    <row r="108" spans="1:9" x14ac:dyDescent="0.2">
      <c r="A108" s="633" t="s">
        <v>230</v>
      </c>
      <c r="B108" s="633"/>
      <c r="C108" s="633"/>
      <c r="D108" s="633"/>
      <c r="E108" s="633"/>
      <c r="F108" s="633"/>
    </row>
    <row r="109" spans="1:9" x14ac:dyDescent="0.2">
      <c r="A109" s="306"/>
      <c r="B109" s="307"/>
      <c r="C109" s="307"/>
    </row>
    <row r="110" spans="1:9" x14ac:dyDescent="0.2">
      <c r="A110" s="42" t="s">
        <v>247</v>
      </c>
      <c r="B110" s="84"/>
      <c r="C110" s="84"/>
      <c r="F110" s="307"/>
      <c r="G110" s="307"/>
      <c r="H110" s="307"/>
      <c r="I110" s="307"/>
    </row>
    <row r="111" spans="1:9" x14ac:dyDescent="0.2">
      <c r="A111" s="86"/>
      <c r="B111" s="86"/>
      <c r="C111" s="86"/>
      <c r="E111" s="278"/>
      <c r="F111" s="307"/>
      <c r="G111" s="307"/>
      <c r="H111" s="307"/>
      <c r="I111" s="307"/>
    </row>
    <row r="112" spans="1:9" ht="15" x14ac:dyDescent="0.2">
      <c r="A112" s="85" t="s">
        <v>15</v>
      </c>
      <c r="B112" s="48" t="s">
        <v>16</v>
      </c>
      <c r="C112" s="58" t="s">
        <v>211</v>
      </c>
      <c r="D112" s="299" t="s">
        <v>35</v>
      </c>
      <c r="E112" s="278"/>
      <c r="F112" s="536"/>
      <c r="G112" s="537"/>
      <c r="H112" s="537"/>
      <c r="I112" s="307"/>
    </row>
    <row r="113" spans="1:9" ht="15" x14ac:dyDescent="0.2">
      <c r="A113" s="6" t="s">
        <v>18</v>
      </c>
      <c r="B113" s="23">
        <v>8277426880.3599997</v>
      </c>
      <c r="C113" s="73">
        <v>743</v>
      </c>
      <c r="D113" s="300">
        <f>B113/$B$124</f>
        <v>0.90667682819506179</v>
      </c>
      <c r="E113" s="278"/>
      <c r="F113" s="536"/>
      <c r="G113" s="537"/>
      <c r="H113" s="537"/>
      <c r="I113" s="307"/>
    </row>
    <row r="114" spans="1:9" ht="15" x14ac:dyDescent="0.2">
      <c r="A114" s="6" t="s">
        <v>19</v>
      </c>
      <c r="B114" s="50">
        <v>522029116.81999999</v>
      </c>
      <c r="C114" s="9">
        <v>48</v>
      </c>
      <c r="D114" s="300">
        <f t="shared" ref="D114:D124" si="5">B114/$B$124</f>
        <v>5.7181019017741155E-2</v>
      </c>
      <c r="E114" s="278"/>
      <c r="F114" s="536"/>
      <c r="G114" s="537"/>
      <c r="H114" s="537"/>
      <c r="I114" s="307"/>
    </row>
    <row r="115" spans="1:9" ht="15" x14ac:dyDescent="0.2">
      <c r="A115" s="6" t="s">
        <v>20</v>
      </c>
      <c r="B115" s="50">
        <v>329956625.88</v>
      </c>
      <c r="C115" s="9">
        <v>26</v>
      </c>
      <c r="D115" s="300">
        <f t="shared" si="5"/>
        <v>3.6142152787197061E-2</v>
      </c>
      <c r="E115" s="278"/>
      <c r="F115" s="536"/>
      <c r="G115" s="537"/>
      <c r="H115" s="537"/>
      <c r="I115" s="307"/>
    </row>
    <row r="116" spans="1:9" ht="15" x14ac:dyDescent="0.2">
      <c r="A116" s="6" t="s">
        <v>21</v>
      </c>
      <c r="B116" s="65"/>
      <c r="C116" s="70"/>
      <c r="D116" s="300">
        <f t="shared" si="5"/>
        <v>0</v>
      </c>
      <c r="E116" s="278"/>
      <c r="F116" s="536"/>
      <c r="G116" s="537"/>
      <c r="H116" s="537"/>
      <c r="I116" s="307"/>
    </row>
    <row r="117" spans="1:9" x14ac:dyDescent="0.2">
      <c r="A117" s="6" t="s">
        <v>22</v>
      </c>
      <c r="B117" s="40"/>
      <c r="C117" s="40"/>
      <c r="D117" s="300">
        <f t="shared" si="5"/>
        <v>0</v>
      </c>
      <c r="E117" s="278"/>
      <c r="F117" s="307"/>
      <c r="G117" s="307"/>
      <c r="H117" s="307"/>
      <c r="I117" s="307"/>
    </row>
    <row r="118" spans="1:9" x14ac:dyDescent="0.2">
      <c r="A118" s="6" t="s">
        <v>23</v>
      </c>
      <c r="B118" s="40"/>
      <c r="C118" s="40"/>
      <c r="D118" s="300">
        <f t="shared" si="5"/>
        <v>0</v>
      </c>
      <c r="E118" s="278"/>
      <c r="F118" s="307"/>
      <c r="G118" s="307"/>
      <c r="H118" s="307"/>
      <c r="I118" s="307"/>
    </row>
    <row r="119" spans="1:9" x14ac:dyDescent="0.2">
      <c r="A119" s="6" t="s">
        <v>24</v>
      </c>
      <c r="B119" s="40"/>
      <c r="C119" s="40"/>
      <c r="D119" s="300">
        <f t="shared" si="5"/>
        <v>0</v>
      </c>
      <c r="E119" s="278"/>
      <c r="F119" s="307"/>
      <c r="G119" s="307"/>
      <c r="H119" s="307"/>
      <c r="I119" s="307"/>
    </row>
    <row r="120" spans="1:9" x14ac:dyDescent="0.2">
      <c r="A120" s="6" t="s">
        <v>25</v>
      </c>
      <c r="B120" s="40"/>
      <c r="C120" s="40"/>
      <c r="D120" s="300">
        <f t="shared" si="5"/>
        <v>0</v>
      </c>
      <c r="E120" s="278"/>
      <c r="F120" s="307"/>
      <c r="G120" s="307"/>
      <c r="H120" s="307"/>
      <c r="I120" s="307"/>
    </row>
    <row r="121" spans="1:9" x14ac:dyDescent="0.2">
      <c r="A121" s="6" t="s">
        <v>26</v>
      </c>
      <c r="B121" s="40"/>
      <c r="C121" s="40"/>
      <c r="D121" s="300">
        <f t="shared" si="5"/>
        <v>0</v>
      </c>
      <c r="E121" s="278"/>
    </row>
    <row r="122" spans="1:9" x14ac:dyDescent="0.2">
      <c r="A122" s="6" t="s">
        <v>27</v>
      </c>
      <c r="B122" s="40"/>
      <c r="C122" s="40"/>
      <c r="D122" s="300">
        <f t="shared" si="5"/>
        <v>0</v>
      </c>
      <c r="E122" s="278"/>
    </row>
    <row r="123" spans="1:9" ht="13.5" thickBot="1" x14ac:dyDescent="0.25">
      <c r="A123" s="25" t="s">
        <v>28</v>
      </c>
      <c r="B123" s="63"/>
      <c r="C123" s="63"/>
      <c r="D123" s="301">
        <f t="shared" si="5"/>
        <v>0</v>
      </c>
      <c r="E123" s="278"/>
    </row>
    <row r="124" spans="1:9" ht="13.5" thickTop="1" x14ac:dyDescent="0.2">
      <c r="A124" s="1" t="s">
        <v>4</v>
      </c>
      <c r="B124" s="5">
        <f>SUM(B113:B123)</f>
        <v>9129412623.0599995</v>
      </c>
      <c r="C124" s="5">
        <f>SUM(C113:C123)</f>
        <v>817</v>
      </c>
      <c r="D124" s="302">
        <f t="shared" si="5"/>
        <v>1</v>
      </c>
      <c r="E124" s="278"/>
    </row>
    <row r="125" spans="1:9" x14ac:dyDescent="0.2">
      <c r="A125" s="2"/>
      <c r="B125" s="561"/>
      <c r="C125" s="561"/>
      <c r="E125" s="278"/>
    </row>
    <row r="126" spans="1:9" x14ac:dyDescent="0.2">
      <c r="A126" s="2"/>
      <c r="B126" s="561"/>
      <c r="C126" s="561"/>
    </row>
    <row r="127" spans="1:9" x14ac:dyDescent="0.2">
      <c r="A127" s="42" t="s">
        <v>248</v>
      </c>
      <c r="B127" s="84"/>
      <c r="C127" s="84"/>
    </row>
    <row r="128" spans="1:9" x14ac:dyDescent="0.2">
      <c r="A128" s="55"/>
      <c r="B128" s="562"/>
      <c r="C128" s="562"/>
      <c r="E128" s="278"/>
    </row>
    <row r="129" spans="1:22" x14ac:dyDescent="0.2">
      <c r="A129" s="57" t="s">
        <v>29</v>
      </c>
      <c r="B129" s="563" t="s">
        <v>16</v>
      </c>
      <c r="C129" s="564" t="s">
        <v>211</v>
      </c>
      <c r="D129" s="299" t="s">
        <v>35</v>
      </c>
      <c r="E129" s="278"/>
    </row>
    <row r="130" spans="1:22" x14ac:dyDescent="0.2">
      <c r="A130" s="75" t="s">
        <v>18</v>
      </c>
      <c r="B130" s="23">
        <v>8596187872.3500004</v>
      </c>
      <c r="C130" s="73">
        <v>781</v>
      </c>
      <c r="D130" s="300">
        <f>B130/$B$124</f>
        <v>0.94159265522043267</v>
      </c>
      <c r="E130" s="278"/>
    </row>
    <row r="131" spans="1:22" x14ac:dyDescent="0.2">
      <c r="A131" s="80" t="s">
        <v>19</v>
      </c>
      <c r="B131" s="50">
        <v>415056900.63999999</v>
      </c>
      <c r="C131" s="9">
        <v>27</v>
      </c>
      <c r="D131" s="300">
        <f t="shared" ref="D131:D141" si="6">B131/$B$124</f>
        <v>4.5463702625468699E-2</v>
      </c>
      <c r="E131" s="278"/>
    </row>
    <row r="132" spans="1:22" x14ac:dyDescent="0.2">
      <c r="A132" s="80" t="s">
        <v>20</v>
      </c>
      <c r="B132" s="50">
        <v>93167850.060000002</v>
      </c>
      <c r="C132" s="9">
        <v>8</v>
      </c>
      <c r="D132" s="300">
        <f t="shared" si="6"/>
        <v>1.0205240348614232E-2</v>
      </c>
      <c r="E132" s="278"/>
    </row>
    <row r="133" spans="1:22" x14ac:dyDescent="0.2">
      <c r="A133" s="80" t="s">
        <v>21</v>
      </c>
      <c r="B133" s="17">
        <v>25000000</v>
      </c>
      <c r="C133" s="70">
        <v>1</v>
      </c>
      <c r="D133" s="300">
        <f t="shared" si="6"/>
        <v>2.7384018043890858E-3</v>
      </c>
      <c r="E133" s="278"/>
    </row>
    <row r="134" spans="1:22" x14ac:dyDescent="0.2">
      <c r="A134" s="80" t="s">
        <v>22</v>
      </c>
      <c r="B134" s="17"/>
      <c r="C134" s="70"/>
      <c r="D134" s="300">
        <f t="shared" si="6"/>
        <v>0</v>
      </c>
      <c r="E134" s="278"/>
    </row>
    <row r="135" spans="1:22" x14ac:dyDescent="0.2">
      <c r="A135" s="80" t="s">
        <v>23</v>
      </c>
      <c r="B135" s="17"/>
      <c r="C135" s="70"/>
      <c r="D135" s="300">
        <f t="shared" si="6"/>
        <v>0</v>
      </c>
      <c r="E135" s="278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</row>
    <row r="136" spans="1:22" x14ac:dyDescent="0.2">
      <c r="A136" s="80" t="s">
        <v>24</v>
      </c>
      <c r="B136" s="17"/>
      <c r="C136" s="70"/>
      <c r="D136" s="300">
        <f t="shared" si="6"/>
        <v>0</v>
      </c>
      <c r="E136" s="278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</row>
    <row r="137" spans="1:22" ht="15" x14ac:dyDescent="0.25">
      <c r="A137" s="80" t="s">
        <v>25</v>
      </c>
      <c r="B137" s="40"/>
      <c r="C137" s="40"/>
      <c r="D137" s="300">
        <f t="shared" si="6"/>
        <v>0</v>
      </c>
      <c r="G137" s="307"/>
      <c r="H137" s="536"/>
      <c r="I137" s="536"/>
      <c r="J137" s="536"/>
      <c r="K137" s="536"/>
      <c r="L137" s="536"/>
      <c r="M137" s="536"/>
      <c r="N137" s="536"/>
      <c r="O137" s="536"/>
      <c r="P137" s="536"/>
      <c r="Q137" s="536"/>
      <c r="R137" s="536"/>
      <c r="S137" s="538"/>
      <c r="T137" s="307"/>
      <c r="U137" s="307"/>
      <c r="V137" s="307"/>
    </row>
    <row r="138" spans="1:22" ht="15" x14ac:dyDescent="0.2">
      <c r="A138" s="80" t="s">
        <v>26</v>
      </c>
      <c r="B138" s="40"/>
      <c r="C138" s="40"/>
      <c r="D138" s="300">
        <f t="shared" si="6"/>
        <v>0</v>
      </c>
      <c r="G138" s="536"/>
      <c r="H138" s="537"/>
      <c r="I138" s="537"/>
      <c r="J138" s="537"/>
      <c r="K138" s="537"/>
      <c r="L138" s="537"/>
      <c r="M138" s="537"/>
      <c r="N138" s="537"/>
      <c r="O138" s="537"/>
      <c r="P138" s="537"/>
      <c r="Q138" s="537"/>
      <c r="R138" s="537"/>
      <c r="S138" s="537"/>
      <c r="T138" s="307"/>
      <c r="U138" s="307"/>
      <c r="V138" s="307"/>
    </row>
    <row r="139" spans="1:22" ht="15" x14ac:dyDescent="0.2">
      <c r="A139" s="80" t="s">
        <v>27</v>
      </c>
      <c r="B139" s="40"/>
      <c r="C139" s="40"/>
      <c r="D139" s="300">
        <f t="shared" si="6"/>
        <v>0</v>
      </c>
      <c r="G139" s="536"/>
      <c r="H139" s="536"/>
      <c r="I139" s="536"/>
      <c r="J139" s="536"/>
      <c r="K139" s="537"/>
      <c r="L139" s="537"/>
      <c r="M139" s="537"/>
      <c r="N139" s="537"/>
      <c r="O139" s="537"/>
      <c r="P139" s="537"/>
      <c r="Q139" s="537"/>
      <c r="R139" s="537"/>
      <c r="S139" s="537"/>
      <c r="T139" s="307"/>
      <c r="U139" s="307"/>
      <c r="V139" s="307"/>
    </row>
    <row r="140" spans="1:22" ht="15.75" thickBot="1" x14ac:dyDescent="0.25">
      <c r="A140" s="36" t="s">
        <v>28</v>
      </c>
      <c r="B140" s="63"/>
      <c r="C140" s="63"/>
      <c r="D140" s="301">
        <f t="shared" si="6"/>
        <v>0</v>
      </c>
      <c r="G140" s="536"/>
      <c r="H140" s="537"/>
      <c r="I140" s="537"/>
      <c r="J140" s="537"/>
      <c r="K140" s="537"/>
      <c r="L140" s="537"/>
      <c r="M140" s="537"/>
      <c r="N140" s="537"/>
      <c r="O140" s="537"/>
      <c r="P140" s="537"/>
      <c r="Q140" s="537"/>
      <c r="R140" s="537"/>
      <c r="S140" s="537"/>
      <c r="T140" s="307"/>
      <c r="U140" s="307"/>
      <c r="V140" s="307"/>
    </row>
    <row r="141" spans="1:22" ht="15.75" thickTop="1" x14ac:dyDescent="0.2">
      <c r="A141" s="65" t="s">
        <v>4</v>
      </c>
      <c r="B141" s="155">
        <f>SUM(B130:B140)</f>
        <v>9129412623.0499992</v>
      </c>
      <c r="C141" s="155">
        <f>SUM(C130:C140)</f>
        <v>817</v>
      </c>
      <c r="D141" s="302">
        <f t="shared" si="6"/>
        <v>0.99999999999890465</v>
      </c>
      <c r="G141" s="536"/>
      <c r="H141" s="537"/>
      <c r="I141" s="537"/>
      <c r="J141" s="537"/>
      <c r="K141" s="537"/>
      <c r="L141" s="537"/>
      <c r="M141" s="537"/>
      <c r="N141" s="537"/>
      <c r="O141" s="537"/>
      <c r="P141" s="537"/>
      <c r="Q141" s="537"/>
      <c r="R141" s="537"/>
      <c r="S141" s="537"/>
      <c r="T141" s="307"/>
      <c r="U141" s="307"/>
      <c r="V141" s="307"/>
    </row>
    <row r="142" spans="1:22" ht="15" x14ac:dyDescent="0.2">
      <c r="A142" s="215"/>
      <c r="B142" s="216"/>
      <c r="C142" s="216"/>
      <c r="D142" s="308"/>
      <c r="G142" s="536"/>
      <c r="H142" s="537"/>
      <c r="I142" s="537"/>
      <c r="J142" s="537"/>
      <c r="K142" s="537"/>
      <c r="L142" s="537"/>
      <c r="M142" s="537"/>
      <c r="N142" s="537"/>
      <c r="O142" s="537"/>
      <c r="P142" s="537"/>
      <c r="Q142" s="537"/>
      <c r="R142" s="537"/>
      <c r="S142" s="537"/>
      <c r="T142" s="307"/>
      <c r="U142" s="307"/>
      <c r="V142" s="307"/>
    </row>
    <row r="144" spans="1:22" x14ac:dyDescent="0.2">
      <c r="A144" s="629" t="s">
        <v>203</v>
      </c>
      <c r="B144" s="630"/>
      <c r="C144" s="630"/>
      <c r="D144" s="630"/>
      <c r="E144" s="630"/>
      <c r="F144" s="630"/>
      <c r="G144" s="630"/>
      <c r="H144" s="630"/>
      <c r="I144" s="630"/>
      <c r="J144" s="630"/>
      <c r="K144" s="630"/>
      <c r="L144" s="630"/>
      <c r="M144" s="620"/>
    </row>
    <row r="145" spans="1:13" s="317" customFormat="1" x14ac:dyDescent="0.2">
      <c r="A145" s="310"/>
      <c r="B145" s="311" t="s">
        <v>4</v>
      </c>
      <c r="C145" s="312" t="s">
        <v>37</v>
      </c>
      <c r="D145" s="312" t="s">
        <v>38</v>
      </c>
      <c r="E145" s="313" t="s">
        <v>39</v>
      </c>
      <c r="F145" s="314" t="s">
        <v>40</v>
      </c>
      <c r="G145" s="315" t="s">
        <v>41</v>
      </c>
      <c r="H145" s="315" t="s">
        <v>42</v>
      </c>
      <c r="I145" s="315" t="s">
        <v>43</v>
      </c>
      <c r="J145" s="315" t="s">
        <v>44</v>
      </c>
      <c r="K145" s="315" t="s">
        <v>45</v>
      </c>
      <c r="L145" s="315" t="s">
        <v>46</v>
      </c>
      <c r="M145" s="316" t="s">
        <v>47</v>
      </c>
    </row>
    <row r="146" spans="1:13" x14ac:dyDescent="0.2">
      <c r="A146" s="249" t="s">
        <v>48</v>
      </c>
      <c r="B146" s="154">
        <f>SUM(C146:M146)</f>
        <v>9002540923.9000015</v>
      </c>
      <c r="C146" s="154">
        <v>3673608412.3099999</v>
      </c>
      <c r="D146" s="154">
        <v>2432457677.4299998</v>
      </c>
      <c r="E146" s="154">
        <v>2761657562.0999999</v>
      </c>
      <c r="F146" s="154">
        <v>113920315.62</v>
      </c>
      <c r="G146" s="154">
        <v>11102509.25</v>
      </c>
      <c r="H146" s="154">
        <v>0</v>
      </c>
      <c r="I146" s="154">
        <v>8800000</v>
      </c>
      <c r="J146" s="154">
        <v>0</v>
      </c>
      <c r="K146" s="154">
        <v>994447.19</v>
      </c>
      <c r="L146" s="154">
        <v>0</v>
      </c>
      <c r="M146" s="154">
        <v>0</v>
      </c>
    </row>
    <row r="147" spans="1:13" x14ac:dyDescent="0.2">
      <c r="A147" s="250" t="s">
        <v>49</v>
      </c>
      <c r="B147" s="154">
        <f t="shared" ref="B147:B164" si="7">SUM(C147:M147)</f>
        <v>1858657831.8899999</v>
      </c>
      <c r="C147" s="154">
        <v>335081240.88999999</v>
      </c>
      <c r="D147" s="154">
        <v>335166542.75</v>
      </c>
      <c r="E147" s="154">
        <v>941748923</v>
      </c>
      <c r="F147" s="154">
        <v>196833598.69</v>
      </c>
      <c r="G147" s="154">
        <v>33114407</v>
      </c>
      <c r="H147" s="154">
        <v>3108000</v>
      </c>
      <c r="I147" s="154">
        <v>4795297.62</v>
      </c>
      <c r="J147" s="154">
        <v>5419821.9400000004</v>
      </c>
      <c r="K147" s="154">
        <v>0</v>
      </c>
      <c r="L147" s="154">
        <v>0</v>
      </c>
      <c r="M147" s="154">
        <v>3390000</v>
      </c>
    </row>
    <row r="148" spans="1:13" x14ac:dyDescent="0.2">
      <c r="A148" s="250" t="s">
        <v>50</v>
      </c>
      <c r="B148" s="154">
        <f t="shared" si="7"/>
        <v>2645244120.6899996</v>
      </c>
      <c r="C148" s="154">
        <v>774935408.37</v>
      </c>
      <c r="D148" s="154">
        <v>780775397</v>
      </c>
      <c r="E148" s="154">
        <v>985867489.38999999</v>
      </c>
      <c r="F148" s="154">
        <v>81207965.879999995</v>
      </c>
      <c r="G148" s="154">
        <v>20064634.43</v>
      </c>
      <c r="H148" s="154">
        <v>2393225.62</v>
      </c>
      <c r="I148" s="154">
        <v>0</v>
      </c>
      <c r="J148" s="154">
        <v>0</v>
      </c>
      <c r="K148" s="154">
        <v>0</v>
      </c>
      <c r="L148" s="154">
        <v>0</v>
      </c>
      <c r="M148" s="154">
        <v>0</v>
      </c>
    </row>
    <row r="149" spans="1:13" x14ac:dyDescent="0.2">
      <c r="A149" s="250" t="s">
        <v>51</v>
      </c>
      <c r="B149" s="154">
        <f t="shared" si="7"/>
        <v>26534619.93</v>
      </c>
      <c r="C149" s="154">
        <v>6401250.3099999996</v>
      </c>
      <c r="D149" s="154">
        <v>6567034.8099999996</v>
      </c>
      <c r="E149" s="154">
        <v>10457631.560000001</v>
      </c>
      <c r="F149" s="154">
        <v>3108703.25</v>
      </c>
      <c r="G149" s="154">
        <v>0</v>
      </c>
      <c r="H149" s="154">
        <v>0</v>
      </c>
      <c r="I149" s="154">
        <v>0</v>
      </c>
      <c r="J149" s="154">
        <v>0</v>
      </c>
      <c r="K149" s="154">
        <v>0</v>
      </c>
      <c r="L149" s="154">
        <v>0</v>
      </c>
      <c r="M149" s="154">
        <v>0</v>
      </c>
    </row>
    <row r="150" spans="1:13" x14ac:dyDescent="0.2">
      <c r="A150" s="250" t="s">
        <v>52</v>
      </c>
      <c r="B150" s="154">
        <f t="shared" si="7"/>
        <v>1919032717.4799998</v>
      </c>
      <c r="C150" s="154">
        <v>622818312.20000005</v>
      </c>
      <c r="D150" s="154">
        <v>482919252.02999997</v>
      </c>
      <c r="E150" s="154">
        <v>726897299.40999997</v>
      </c>
      <c r="F150" s="154">
        <v>64266219.030000001</v>
      </c>
      <c r="G150" s="154">
        <v>18016516.060000002</v>
      </c>
      <c r="H150" s="154">
        <v>2315118.75</v>
      </c>
      <c r="I150" s="154">
        <v>0</v>
      </c>
      <c r="J150" s="154">
        <v>0</v>
      </c>
      <c r="K150" s="154">
        <v>0</v>
      </c>
      <c r="L150" s="154">
        <v>0</v>
      </c>
      <c r="M150" s="154">
        <v>1800000</v>
      </c>
    </row>
    <row r="151" spans="1:13" x14ac:dyDescent="0.2">
      <c r="A151" s="250" t="s">
        <v>53</v>
      </c>
      <c r="B151" s="154">
        <f t="shared" si="7"/>
        <v>1692002661.2199998</v>
      </c>
      <c r="C151" s="154">
        <v>343927278.05000001</v>
      </c>
      <c r="D151" s="154">
        <v>435273784.66000003</v>
      </c>
      <c r="E151" s="154">
        <v>858139774.63999999</v>
      </c>
      <c r="F151" s="154">
        <v>41486764.25</v>
      </c>
      <c r="G151" s="154">
        <v>8200201.5</v>
      </c>
      <c r="H151" s="154">
        <v>0</v>
      </c>
      <c r="I151" s="154">
        <v>0</v>
      </c>
      <c r="J151" s="154">
        <v>1532877.12</v>
      </c>
      <c r="K151" s="154">
        <v>0</v>
      </c>
      <c r="L151" s="154">
        <v>2154379</v>
      </c>
      <c r="M151" s="154">
        <v>1287602</v>
      </c>
    </row>
    <row r="152" spans="1:13" x14ac:dyDescent="0.2">
      <c r="A152" s="250" t="s">
        <v>54</v>
      </c>
      <c r="B152" s="154">
        <f t="shared" si="7"/>
        <v>2601129172.0500002</v>
      </c>
      <c r="C152" s="154">
        <v>593003547.45000005</v>
      </c>
      <c r="D152" s="154">
        <v>624374528.38</v>
      </c>
      <c r="E152" s="154">
        <v>1179654529.5</v>
      </c>
      <c r="F152" s="154">
        <v>170791947.53</v>
      </c>
      <c r="G152" s="154">
        <v>16365519.75</v>
      </c>
      <c r="H152" s="154">
        <v>5771753.75</v>
      </c>
      <c r="I152" s="154">
        <v>1951500</v>
      </c>
      <c r="J152" s="154">
        <v>1250906.8799999999</v>
      </c>
      <c r="K152" s="154">
        <v>4082942.06</v>
      </c>
      <c r="L152" s="154">
        <v>0</v>
      </c>
      <c r="M152" s="154">
        <v>3881996.75</v>
      </c>
    </row>
    <row r="153" spans="1:13" x14ac:dyDescent="0.2">
      <c r="A153" s="250" t="s">
        <v>56</v>
      </c>
      <c r="B153" s="154">
        <f t="shared" si="7"/>
        <v>2767722274.8499999</v>
      </c>
      <c r="C153" s="154">
        <v>472479674.14999998</v>
      </c>
      <c r="D153" s="154">
        <v>531201167.75</v>
      </c>
      <c r="E153" s="154">
        <v>1460159856.95</v>
      </c>
      <c r="F153" s="154">
        <v>249771382.25</v>
      </c>
      <c r="G153" s="154">
        <v>43127651.5</v>
      </c>
      <c r="H153" s="154">
        <v>2940000</v>
      </c>
      <c r="I153" s="154">
        <v>4690042.25</v>
      </c>
      <c r="J153" s="154">
        <v>2212500</v>
      </c>
      <c r="K153" s="154">
        <v>1140000</v>
      </c>
      <c r="L153" s="154">
        <v>0</v>
      </c>
      <c r="M153" s="154">
        <v>0</v>
      </c>
    </row>
    <row r="154" spans="1:13" x14ac:dyDescent="0.2">
      <c r="A154" s="250" t="s">
        <v>55</v>
      </c>
      <c r="B154" s="154">
        <f t="shared" si="7"/>
        <v>2142739878.1299999</v>
      </c>
      <c r="C154" s="154">
        <v>380427230.67000002</v>
      </c>
      <c r="D154" s="154">
        <v>561312396.83000004</v>
      </c>
      <c r="E154" s="154">
        <v>1035944939.2</v>
      </c>
      <c r="F154" s="154">
        <v>135804086.75</v>
      </c>
      <c r="G154" s="154">
        <v>16384804.810000001</v>
      </c>
      <c r="H154" s="154">
        <v>9641250.6199999992</v>
      </c>
      <c r="I154" s="154">
        <v>3225169.25</v>
      </c>
      <c r="J154" s="154">
        <v>0</v>
      </c>
      <c r="K154" s="154">
        <v>0</v>
      </c>
      <c r="L154" s="154">
        <v>0</v>
      </c>
      <c r="M154" s="154">
        <v>0</v>
      </c>
    </row>
    <row r="155" spans="1:13" x14ac:dyDescent="0.2">
      <c r="A155" s="250" t="s">
        <v>57</v>
      </c>
      <c r="B155" s="154">
        <f t="shared" si="7"/>
        <v>1364710914.4100001</v>
      </c>
      <c r="C155" s="154">
        <v>334747650.74000001</v>
      </c>
      <c r="D155" s="154">
        <v>418770081.91000003</v>
      </c>
      <c r="E155" s="154">
        <v>577156299.65999997</v>
      </c>
      <c r="F155" s="154">
        <v>25218520.91</v>
      </c>
      <c r="G155" s="154">
        <v>8188361.1900000004</v>
      </c>
      <c r="H155" s="154">
        <v>630000</v>
      </c>
      <c r="I155" s="154">
        <v>0</v>
      </c>
      <c r="J155" s="154">
        <v>0</v>
      </c>
      <c r="K155" s="154">
        <v>0</v>
      </c>
      <c r="L155" s="154">
        <v>0</v>
      </c>
      <c r="M155" s="154">
        <v>0</v>
      </c>
    </row>
    <row r="156" spans="1:13" x14ac:dyDescent="0.2">
      <c r="A156" s="250" t="s">
        <v>58</v>
      </c>
      <c r="B156" s="154">
        <f t="shared" si="7"/>
        <v>11959787079.969999</v>
      </c>
      <c r="C156" s="154">
        <v>9033350036.8099995</v>
      </c>
      <c r="D156" s="154">
        <v>1569039621.48</v>
      </c>
      <c r="E156" s="154">
        <v>1318081180.6799998</v>
      </c>
      <c r="F156" s="154">
        <v>31403241.25</v>
      </c>
      <c r="G156" s="154">
        <v>4559596.25</v>
      </c>
      <c r="H156" s="154">
        <v>3353403.5</v>
      </c>
      <c r="I156" s="154">
        <v>0</v>
      </c>
      <c r="J156" s="154">
        <v>0</v>
      </c>
      <c r="K156" s="154">
        <v>0</v>
      </c>
      <c r="L156" s="154">
        <v>0</v>
      </c>
      <c r="M156" s="154">
        <v>0</v>
      </c>
    </row>
    <row r="157" spans="1:13" x14ac:dyDescent="0.2">
      <c r="A157" s="250" t="s">
        <v>60</v>
      </c>
      <c r="B157" s="154">
        <f t="shared" si="7"/>
        <v>5577489604.3700008</v>
      </c>
      <c r="C157" s="154">
        <v>1272592997.3099999</v>
      </c>
      <c r="D157" s="154">
        <v>1176305365.8099999</v>
      </c>
      <c r="E157" s="154">
        <v>2073586515.8099999</v>
      </c>
      <c r="F157" s="154">
        <v>1007769517.47</v>
      </c>
      <c r="G157" s="154">
        <v>35807189.340000004</v>
      </c>
      <c r="H157" s="154">
        <v>0</v>
      </c>
      <c r="I157" s="154">
        <v>1389386.5</v>
      </c>
      <c r="J157" s="154">
        <v>2520000</v>
      </c>
      <c r="K157" s="154">
        <v>1753817.38</v>
      </c>
      <c r="L157" s="154">
        <v>2310897</v>
      </c>
      <c r="M157" s="154">
        <v>3453917.75</v>
      </c>
    </row>
    <row r="158" spans="1:13" x14ac:dyDescent="0.2">
      <c r="A158" s="250" t="s">
        <v>61</v>
      </c>
      <c r="B158" s="154">
        <f t="shared" si="7"/>
        <v>327724602.08999997</v>
      </c>
      <c r="C158" s="154">
        <v>50637402.479999997</v>
      </c>
      <c r="D158" s="154">
        <v>85802514.140000001</v>
      </c>
      <c r="E158" s="154">
        <v>186481531.28</v>
      </c>
      <c r="F158" s="154">
        <v>2912067.44</v>
      </c>
      <c r="G158" s="154">
        <v>1891086.75</v>
      </c>
      <c r="H158" s="154">
        <v>0</v>
      </c>
      <c r="I158" s="154">
        <v>0</v>
      </c>
      <c r="J158" s="154">
        <v>0</v>
      </c>
      <c r="K158" s="154">
        <v>0</v>
      </c>
      <c r="L158" s="154">
        <v>0</v>
      </c>
      <c r="M158" s="154">
        <v>0</v>
      </c>
    </row>
    <row r="159" spans="1:13" x14ac:dyDescent="0.2">
      <c r="A159" s="250" t="s">
        <v>62</v>
      </c>
      <c r="B159" s="154">
        <f t="shared" si="7"/>
        <v>8962095882.5100002</v>
      </c>
      <c r="C159" s="154">
        <v>2424002776.29</v>
      </c>
      <c r="D159" s="154">
        <v>2577613456.1999998</v>
      </c>
      <c r="E159" s="154">
        <v>3796656087.8600001</v>
      </c>
      <c r="F159" s="154">
        <v>125521792.72</v>
      </c>
      <c r="G159" s="154">
        <v>22045128.689999998</v>
      </c>
      <c r="H159" s="154">
        <v>0</v>
      </c>
      <c r="I159" s="154">
        <v>5531640.75</v>
      </c>
      <c r="J159" s="154">
        <v>10725000</v>
      </c>
      <c r="K159" s="154">
        <v>0</v>
      </c>
      <c r="L159" s="154">
        <v>0</v>
      </c>
      <c r="M159" s="154">
        <v>0</v>
      </c>
    </row>
    <row r="160" spans="1:13" x14ac:dyDescent="0.2">
      <c r="A160" s="250" t="s">
        <v>63</v>
      </c>
      <c r="B160" s="154">
        <f t="shared" si="7"/>
        <v>3432080799.3800001</v>
      </c>
      <c r="C160" s="154">
        <v>662586529.88</v>
      </c>
      <c r="D160" s="154">
        <v>807663715.44000006</v>
      </c>
      <c r="E160" s="154">
        <v>1598276834</v>
      </c>
      <c r="F160" s="154">
        <v>301430006.31</v>
      </c>
      <c r="G160" s="154">
        <v>46660182</v>
      </c>
      <c r="H160" s="154">
        <v>5289366.25</v>
      </c>
      <c r="I160" s="154">
        <v>5216805.25</v>
      </c>
      <c r="J160" s="154">
        <v>4957360.25</v>
      </c>
      <c r="K160" s="154">
        <v>0</v>
      </c>
      <c r="L160" s="154">
        <v>0</v>
      </c>
      <c r="M160" s="154">
        <v>0</v>
      </c>
    </row>
    <row r="161" spans="1:14" x14ac:dyDescent="0.2">
      <c r="A161" s="250" t="s">
        <v>64</v>
      </c>
      <c r="B161" s="154">
        <f t="shared" si="7"/>
        <v>760087804.28999996</v>
      </c>
      <c r="C161" s="154">
        <v>193814990.63999999</v>
      </c>
      <c r="D161" s="154">
        <v>175991481.34</v>
      </c>
      <c r="E161" s="154">
        <v>349955766.56</v>
      </c>
      <c r="F161" s="154">
        <v>29231819.5</v>
      </c>
      <c r="G161" s="154">
        <v>6441671.25</v>
      </c>
      <c r="H161" s="154">
        <v>0</v>
      </c>
      <c r="I161" s="154">
        <v>1347221.5</v>
      </c>
      <c r="J161" s="154">
        <v>0</v>
      </c>
      <c r="K161" s="154">
        <v>0</v>
      </c>
      <c r="L161" s="154">
        <v>1450000</v>
      </c>
      <c r="M161" s="154">
        <v>1854853.5</v>
      </c>
    </row>
    <row r="162" spans="1:14" x14ac:dyDescent="0.2">
      <c r="A162" s="250" t="s">
        <v>65</v>
      </c>
      <c r="B162" s="154">
        <f t="shared" si="7"/>
        <v>1732809583.8399999</v>
      </c>
      <c r="C162" s="154">
        <v>264037756.24000001</v>
      </c>
      <c r="D162" s="154">
        <v>343368573.88</v>
      </c>
      <c r="E162" s="154">
        <v>921232604.15999997</v>
      </c>
      <c r="F162" s="154">
        <v>171582913.75</v>
      </c>
      <c r="G162" s="154">
        <v>24413638.25</v>
      </c>
      <c r="H162" s="154">
        <v>2391529.94</v>
      </c>
      <c r="I162" s="154">
        <v>4800000</v>
      </c>
      <c r="J162" s="154">
        <v>0</v>
      </c>
      <c r="K162" s="154">
        <v>982567.62</v>
      </c>
      <c r="L162" s="154">
        <v>0</v>
      </c>
      <c r="M162" s="154">
        <v>0</v>
      </c>
    </row>
    <row r="163" spans="1:14" x14ac:dyDescent="0.2">
      <c r="A163" s="251" t="s">
        <v>66</v>
      </c>
      <c r="B163" s="154">
        <f t="shared" si="7"/>
        <v>2386716555.1799998</v>
      </c>
      <c r="C163" s="154">
        <v>796507708.80000007</v>
      </c>
      <c r="D163" s="154">
        <v>754046846.95000005</v>
      </c>
      <c r="E163" s="154">
        <v>781309786.05999994</v>
      </c>
      <c r="F163" s="154">
        <v>51586652.25</v>
      </c>
      <c r="G163" s="154">
        <v>2125172</v>
      </c>
      <c r="H163" s="154">
        <v>1140389.1200000001</v>
      </c>
      <c r="I163" s="154">
        <v>0</v>
      </c>
      <c r="J163" s="154">
        <v>0</v>
      </c>
      <c r="K163" s="154">
        <v>0</v>
      </c>
      <c r="L163" s="154">
        <v>0</v>
      </c>
      <c r="M163" s="154">
        <v>0</v>
      </c>
    </row>
    <row r="164" spans="1:14" ht="13.5" thickBot="1" x14ac:dyDescent="0.25">
      <c r="A164" s="250" t="s">
        <v>59</v>
      </c>
      <c r="B164" s="268">
        <f t="shared" si="7"/>
        <v>4103268987.73</v>
      </c>
      <c r="C164" s="157">
        <v>1259181378.3499999</v>
      </c>
      <c r="D164" s="157">
        <v>1337140118.04</v>
      </c>
      <c r="E164" s="157">
        <v>1409496841.25</v>
      </c>
      <c r="F164" s="157">
        <v>81307404.340000004</v>
      </c>
      <c r="G164" s="157">
        <v>11943245.75</v>
      </c>
      <c r="H164" s="157">
        <v>0</v>
      </c>
      <c r="I164" s="157">
        <v>4200000</v>
      </c>
      <c r="J164" s="157">
        <v>0</v>
      </c>
      <c r="K164" s="157">
        <v>0</v>
      </c>
      <c r="L164" s="157">
        <v>0</v>
      </c>
      <c r="M164" s="157">
        <v>0</v>
      </c>
    </row>
    <row r="165" spans="1:14" ht="13.5" thickTop="1" x14ac:dyDescent="0.2">
      <c r="A165" s="257" t="s">
        <v>4</v>
      </c>
      <c r="B165" s="156">
        <f>SUM(C165:M165)</f>
        <v>65262376013.910004</v>
      </c>
      <c r="C165" s="156">
        <f>SUM(C146:C164)</f>
        <v>23494141581.939999</v>
      </c>
      <c r="D165" s="156">
        <f>SUM(D146:D164)</f>
        <v>15435789556.829998</v>
      </c>
      <c r="E165" s="156">
        <f>SUM(E146:E164)</f>
        <v>22972761453.070004</v>
      </c>
      <c r="F165" s="156">
        <f>SUM(F146:F164)</f>
        <v>2885154919.1900001</v>
      </c>
      <c r="G165" s="156">
        <f>SUM(G146:G164)</f>
        <v>330451515.76999998</v>
      </c>
      <c r="H165" s="162">
        <f t="shared" ref="H165:M165" si="8">SUM(H146:H164)</f>
        <v>38974037.549999997</v>
      </c>
      <c r="I165" s="162">
        <f t="shared" si="8"/>
        <v>45947063.120000005</v>
      </c>
      <c r="J165" s="162">
        <f t="shared" si="8"/>
        <v>28618466.190000001</v>
      </c>
      <c r="K165" s="162">
        <f t="shared" si="8"/>
        <v>8953774.25</v>
      </c>
      <c r="L165" s="162">
        <f t="shared" si="8"/>
        <v>5915276</v>
      </c>
      <c r="M165" s="162">
        <f t="shared" si="8"/>
        <v>15668370</v>
      </c>
    </row>
    <row r="166" spans="1:14" x14ac:dyDescent="0.2">
      <c r="A166" s="217"/>
      <c r="B166" s="218"/>
      <c r="C166" s="218"/>
      <c r="D166" s="218"/>
      <c r="E166" s="218"/>
      <c r="F166" s="218"/>
      <c r="G166" s="218"/>
      <c r="H166" s="219"/>
      <c r="I166" s="219"/>
      <c r="J166" s="219"/>
      <c r="K166" s="219"/>
      <c r="L166" s="219"/>
      <c r="M166" s="219"/>
    </row>
    <row r="167" spans="1:14" x14ac:dyDescent="0.2">
      <c r="C167" s="569"/>
      <c r="D167" s="569"/>
      <c r="E167" s="569"/>
      <c r="F167" s="569"/>
      <c r="G167" s="569"/>
    </row>
    <row r="168" spans="1:14" x14ac:dyDescent="0.2">
      <c r="A168" s="318" t="s">
        <v>204</v>
      </c>
      <c r="B168" s="319"/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20"/>
    </row>
    <row r="169" spans="1:14" s="326" customFormat="1" x14ac:dyDescent="0.2">
      <c r="A169" s="321"/>
      <c r="B169" s="322" t="s">
        <v>4</v>
      </c>
      <c r="C169" s="323" t="s">
        <v>37</v>
      </c>
      <c r="D169" s="323" t="s">
        <v>38</v>
      </c>
      <c r="E169" s="324" t="s">
        <v>39</v>
      </c>
      <c r="F169" s="325" t="s">
        <v>40</v>
      </c>
      <c r="G169" s="325" t="s">
        <v>41</v>
      </c>
      <c r="H169" s="325" t="s">
        <v>42</v>
      </c>
      <c r="I169" s="325" t="s">
        <v>43</v>
      </c>
      <c r="J169" s="325" t="s">
        <v>44</v>
      </c>
      <c r="K169" s="325" t="s">
        <v>45</v>
      </c>
      <c r="L169" s="325" t="s">
        <v>46</v>
      </c>
      <c r="M169" s="323" t="s">
        <v>47</v>
      </c>
    </row>
    <row r="170" spans="1:14" x14ac:dyDescent="0.2">
      <c r="A170" s="108"/>
      <c r="B170" s="107"/>
      <c r="C170" s="123"/>
      <c r="D170" s="123"/>
      <c r="E170" s="136"/>
      <c r="F170" s="123"/>
      <c r="G170" s="123"/>
      <c r="H170" s="123"/>
      <c r="I170" s="123"/>
      <c r="J170" s="123"/>
      <c r="K170" s="123"/>
      <c r="L170" s="123"/>
      <c r="M170" s="123"/>
    </row>
    <row r="171" spans="1:14" ht="25.5" x14ac:dyDescent="0.2">
      <c r="A171" s="134" t="s">
        <v>68</v>
      </c>
      <c r="B171" s="177" t="s">
        <v>16</v>
      </c>
      <c r="C171" s="129" t="s">
        <v>16</v>
      </c>
      <c r="D171" s="129" t="s">
        <v>16</v>
      </c>
      <c r="E171" s="127" t="s">
        <v>16</v>
      </c>
      <c r="F171" s="129" t="s">
        <v>16</v>
      </c>
      <c r="G171" s="129" t="s">
        <v>16</v>
      </c>
      <c r="H171" s="129" t="s">
        <v>16</v>
      </c>
      <c r="I171" s="129" t="s">
        <v>16</v>
      </c>
      <c r="J171" s="129" t="s">
        <v>16</v>
      </c>
      <c r="K171" s="129" t="s">
        <v>16</v>
      </c>
      <c r="L171" s="129" t="s">
        <v>16</v>
      </c>
      <c r="M171" s="129" t="s">
        <v>16</v>
      </c>
    </row>
    <row r="172" spans="1:14" x14ac:dyDescent="0.2">
      <c r="A172" s="253" t="s">
        <v>75</v>
      </c>
      <c r="B172" s="270">
        <f>SUM(C172:M172)</f>
        <v>65262376013.920006</v>
      </c>
      <c r="C172" s="270">
        <v>23494141581.93</v>
      </c>
      <c r="D172" s="270">
        <v>15435789556.809999</v>
      </c>
      <c r="E172" s="270">
        <v>22972761453.09</v>
      </c>
      <c r="F172" s="270">
        <v>2885154919.1900001</v>
      </c>
      <c r="G172" s="270">
        <v>330451515.77999997</v>
      </c>
      <c r="H172" s="597">
        <v>38974037.560000002</v>
      </c>
      <c r="I172" s="597">
        <v>45947063.119999997</v>
      </c>
      <c r="J172" s="597">
        <v>28618466.190000001</v>
      </c>
      <c r="K172" s="597">
        <v>8953774.25</v>
      </c>
      <c r="L172" s="597">
        <v>5915276</v>
      </c>
      <c r="M172" s="597">
        <v>15668370</v>
      </c>
    </row>
    <row r="173" spans="1:14" x14ac:dyDescent="0.2">
      <c r="A173" s="269" t="s">
        <v>69</v>
      </c>
      <c r="B173" s="272">
        <f t="shared" ref="B173:B177" si="9">SUM(C173:M173)</f>
        <v>0</v>
      </c>
      <c r="C173" s="202">
        <v>0</v>
      </c>
      <c r="D173" s="202">
        <v>0</v>
      </c>
      <c r="E173" s="202">
        <v>0</v>
      </c>
      <c r="F173" s="202">
        <v>0</v>
      </c>
      <c r="G173" s="202">
        <v>0</v>
      </c>
      <c r="H173" s="272">
        <v>0</v>
      </c>
      <c r="I173" s="272">
        <v>0</v>
      </c>
      <c r="J173" s="272">
        <v>0</v>
      </c>
      <c r="K173" s="272">
        <v>0</v>
      </c>
      <c r="L173" s="272">
        <v>0</v>
      </c>
      <c r="M173" s="272">
        <v>0</v>
      </c>
      <c r="N173" s="327"/>
    </row>
    <row r="174" spans="1:14" x14ac:dyDescent="0.2">
      <c r="A174" s="254" t="s">
        <v>70</v>
      </c>
      <c r="B174" s="158">
        <f t="shared" si="9"/>
        <v>0</v>
      </c>
      <c r="C174" s="200">
        <v>0</v>
      </c>
      <c r="D174" s="200">
        <v>0</v>
      </c>
      <c r="E174" s="201">
        <v>0</v>
      </c>
      <c r="F174" s="202">
        <v>0</v>
      </c>
      <c r="G174" s="202">
        <v>0</v>
      </c>
      <c r="H174" s="195">
        <v>0</v>
      </c>
      <c r="I174" s="195">
        <v>0</v>
      </c>
      <c r="J174" s="195">
        <v>0</v>
      </c>
      <c r="K174" s="195">
        <v>0</v>
      </c>
      <c r="L174" s="195">
        <v>0</v>
      </c>
      <c r="M174" s="196">
        <v>0</v>
      </c>
    </row>
    <row r="175" spans="1:14" x14ac:dyDescent="0.2">
      <c r="A175" s="254" t="s">
        <v>71</v>
      </c>
      <c r="B175" s="158">
        <f t="shared" si="9"/>
        <v>0</v>
      </c>
      <c r="C175" s="200">
        <v>0</v>
      </c>
      <c r="D175" s="200">
        <v>0</v>
      </c>
      <c r="E175" s="201">
        <v>0</v>
      </c>
      <c r="F175" s="202">
        <v>0</v>
      </c>
      <c r="G175" s="202">
        <v>0</v>
      </c>
      <c r="H175" s="195">
        <v>0</v>
      </c>
      <c r="I175" s="195">
        <v>0</v>
      </c>
      <c r="J175" s="195">
        <v>0</v>
      </c>
      <c r="K175" s="195">
        <v>0</v>
      </c>
      <c r="L175" s="195">
        <v>0</v>
      </c>
      <c r="M175" s="196">
        <v>0</v>
      </c>
    </row>
    <row r="176" spans="1:14" x14ac:dyDescent="0.2">
      <c r="A176" s="254" t="s">
        <v>72</v>
      </c>
      <c r="B176" s="158">
        <f t="shared" si="9"/>
        <v>0</v>
      </c>
      <c r="C176" s="200">
        <v>0</v>
      </c>
      <c r="D176" s="200">
        <v>0</v>
      </c>
      <c r="E176" s="201">
        <v>0</v>
      </c>
      <c r="F176" s="202">
        <v>0</v>
      </c>
      <c r="G176" s="202">
        <v>0</v>
      </c>
      <c r="H176" s="195">
        <v>0</v>
      </c>
      <c r="I176" s="195">
        <v>0</v>
      </c>
      <c r="J176" s="195">
        <v>0</v>
      </c>
      <c r="K176" s="195">
        <v>0</v>
      </c>
      <c r="L176" s="195">
        <v>0</v>
      </c>
      <c r="M176" s="196">
        <v>0</v>
      </c>
    </row>
    <row r="177" spans="1:30" ht="13.5" thickBot="1" x14ac:dyDescent="0.25">
      <c r="A177" s="255" t="s">
        <v>73</v>
      </c>
      <c r="B177" s="158">
        <f t="shared" si="9"/>
        <v>0</v>
      </c>
      <c r="C177" s="203">
        <v>0</v>
      </c>
      <c r="D177" s="203">
        <v>0</v>
      </c>
      <c r="E177" s="204">
        <v>0</v>
      </c>
      <c r="F177" s="205">
        <v>0</v>
      </c>
      <c r="G177" s="205">
        <v>0</v>
      </c>
      <c r="H177" s="197">
        <v>0</v>
      </c>
      <c r="I177" s="197">
        <v>0</v>
      </c>
      <c r="J177" s="197">
        <v>0</v>
      </c>
      <c r="K177" s="197">
        <v>0</v>
      </c>
      <c r="L177" s="197">
        <v>0</v>
      </c>
      <c r="M177" s="198">
        <v>0</v>
      </c>
    </row>
    <row r="178" spans="1:30" ht="13.5" thickTop="1" x14ac:dyDescent="0.2">
      <c r="A178" s="256" t="s">
        <v>4</v>
      </c>
      <c r="B178" s="160">
        <f>SUM(B172:B177)</f>
        <v>65262376013.920006</v>
      </c>
      <c r="C178" s="160">
        <f>SUM(C172:C177)</f>
        <v>23494141581.93</v>
      </c>
      <c r="D178" s="160">
        <f t="shared" ref="D178:M178" si="10">SUM(D172:D177)</f>
        <v>15435789556.809999</v>
      </c>
      <c r="E178" s="160">
        <f t="shared" si="10"/>
        <v>22972761453.09</v>
      </c>
      <c r="F178" s="160">
        <f t="shared" si="10"/>
        <v>2885154919.1900001</v>
      </c>
      <c r="G178" s="160">
        <f t="shared" si="10"/>
        <v>330451515.77999997</v>
      </c>
      <c r="H178" s="160">
        <f t="shared" si="10"/>
        <v>38974037.560000002</v>
      </c>
      <c r="I178" s="160">
        <f t="shared" si="10"/>
        <v>45947063.119999997</v>
      </c>
      <c r="J178" s="160">
        <f t="shared" si="10"/>
        <v>28618466.190000001</v>
      </c>
      <c r="K178" s="160">
        <f t="shared" si="10"/>
        <v>8953774.25</v>
      </c>
      <c r="L178" s="160">
        <f t="shared" si="10"/>
        <v>5915276</v>
      </c>
      <c r="M178" s="161">
        <f t="shared" si="10"/>
        <v>15668370</v>
      </c>
      <c r="O178" s="307"/>
      <c r="P178" s="307"/>
      <c r="Q178" s="307"/>
      <c r="R178" s="307"/>
      <c r="S178" s="307"/>
      <c r="T178" s="307"/>
      <c r="U178" s="307"/>
      <c r="V178" s="307"/>
      <c r="W178" s="307"/>
      <c r="X178" s="307"/>
      <c r="Y178" s="307"/>
      <c r="Z178" s="307"/>
      <c r="AA178" s="307"/>
      <c r="AB178" s="307"/>
      <c r="AC178" s="307"/>
    </row>
    <row r="179" spans="1:30" x14ac:dyDescent="0.2">
      <c r="A179" s="178"/>
      <c r="B179" s="220"/>
      <c r="C179" s="220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O179" s="307"/>
      <c r="P179" s="307"/>
      <c r="Q179" s="307"/>
      <c r="R179" s="307"/>
      <c r="S179" s="307"/>
      <c r="T179" s="307"/>
      <c r="U179" s="307"/>
      <c r="V179" s="307"/>
      <c r="W179" s="307"/>
      <c r="X179" s="307"/>
      <c r="Y179" s="307"/>
      <c r="Z179" s="307"/>
      <c r="AA179" s="307"/>
      <c r="AB179" s="307"/>
      <c r="AC179" s="307"/>
    </row>
    <row r="180" spans="1:30" x14ac:dyDescent="0.2">
      <c r="O180" s="307"/>
      <c r="P180" s="307"/>
      <c r="Q180" s="307"/>
      <c r="R180" s="307"/>
      <c r="S180" s="307"/>
      <c r="T180" s="307"/>
      <c r="U180" s="307"/>
      <c r="V180" s="307"/>
      <c r="W180" s="307"/>
      <c r="X180" s="307"/>
      <c r="Y180" s="307"/>
      <c r="Z180" s="307"/>
      <c r="AA180" s="307"/>
      <c r="AB180" s="307"/>
      <c r="AC180" s="307"/>
    </row>
    <row r="181" spans="1:30" x14ac:dyDescent="0.2">
      <c r="A181" s="318" t="s">
        <v>205</v>
      </c>
      <c r="B181" s="319"/>
      <c r="C181" s="319"/>
      <c r="D181" s="319"/>
      <c r="E181" s="319"/>
      <c r="F181" s="319"/>
      <c r="G181" s="319"/>
      <c r="H181" s="319"/>
      <c r="I181" s="319"/>
      <c r="J181" s="319"/>
      <c r="K181" s="319"/>
      <c r="L181" s="319"/>
      <c r="M181" s="320"/>
      <c r="O181" s="307"/>
      <c r="P181" s="307"/>
      <c r="Q181" s="307"/>
      <c r="R181" s="307"/>
      <c r="S181" s="307"/>
      <c r="T181" s="307"/>
      <c r="U181" s="307"/>
      <c r="V181" s="307"/>
      <c r="W181" s="307"/>
      <c r="X181" s="307"/>
      <c r="Y181" s="307"/>
      <c r="Z181" s="307"/>
      <c r="AA181" s="307"/>
      <c r="AB181" s="307"/>
      <c r="AC181" s="307"/>
    </row>
    <row r="182" spans="1:30" ht="15" x14ac:dyDescent="0.2">
      <c r="A182" s="321"/>
      <c r="B182" s="322" t="s">
        <v>4</v>
      </c>
      <c r="C182" s="323" t="s">
        <v>37</v>
      </c>
      <c r="D182" s="323" t="s">
        <v>38</v>
      </c>
      <c r="E182" s="324" t="s">
        <v>39</v>
      </c>
      <c r="F182" s="325" t="s">
        <v>40</v>
      </c>
      <c r="G182" s="325" t="s">
        <v>41</v>
      </c>
      <c r="H182" s="325" t="s">
        <v>42</v>
      </c>
      <c r="I182" s="325" t="s">
        <v>43</v>
      </c>
      <c r="J182" s="325" t="s">
        <v>44</v>
      </c>
      <c r="K182" s="325" t="s">
        <v>45</v>
      </c>
      <c r="L182" s="325" t="s">
        <v>46</v>
      </c>
      <c r="M182" s="323" t="s">
        <v>47</v>
      </c>
      <c r="O182" s="307"/>
      <c r="P182" s="539"/>
      <c r="Q182" s="539"/>
      <c r="R182" s="539"/>
      <c r="S182" s="539"/>
      <c r="T182" s="539"/>
      <c r="U182" s="539"/>
      <c r="V182" s="539"/>
      <c r="W182" s="539"/>
      <c r="X182" s="539"/>
      <c r="Y182" s="539"/>
      <c r="Z182" s="539"/>
      <c r="AA182" s="539"/>
      <c r="AB182" s="539"/>
      <c r="AC182" s="307"/>
    </row>
    <row r="183" spans="1:30" ht="15" x14ac:dyDescent="0.2">
      <c r="A183" s="258"/>
      <c r="B183" s="107"/>
      <c r="C183" s="123"/>
      <c r="D183" s="123"/>
      <c r="E183" s="136"/>
      <c r="F183" s="123"/>
      <c r="G183" s="123"/>
      <c r="H183" s="123"/>
      <c r="I183" s="123"/>
      <c r="J183" s="123"/>
      <c r="K183" s="123"/>
      <c r="L183" s="123"/>
      <c r="M183" s="123"/>
      <c r="N183" s="326"/>
      <c r="O183" s="540"/>
      <c r="P183" s="539"/>
      <c r="Q183" s="541"/>
      <c r="R183" s="541"/>
      <c r="S183" s="541"/>
      <c r="T183" s="541"/>
      <c r="U183" s="541"/>
      <c r="V183" s="541"/>
      <c r="W183" s="541"/>
      <c r="X183" s="541"/>
      <c r="Y183" s="541"/>
      <c r="Z183" s="541"/>
      <c r="AA183" s="541"/>
      <c r="AB183" s="541"/>
      <c r="AC183" s="307"/>
    </row>
    <row r="184" spans="1:30" ht="25.5" x14ac:dyDescent="0.2">
      <c r="A184" s="259" t="s">
        <v>68</v>
      </c>
      <c r="B184" s="177" t="s">
        <v>16</v>
      </c>
      <c r="C184" s="129" t="s">
        <v>16</v>
      </c>
      <c r="D184" s="129" t="s">
        <v>16</v>
      </c>
      <c r="E184" s="127" t="s">
        <v>16</v>
      </c>
      <c r="F184" s="129" t="s">
        <v>16</v>
      </c>
      <c r="G184" s="129" t="s">
        <v>16</v>
      </c>
      <c r="H184" s="129" t="s">
        <v>16</v>
      </c>
      <c r="I184" s="129" t="s">
        <v>16</v>
      </c>
      <c r="J184" s="129" t="s">
        <v>16</v>
      </c>
      <c r="K184" s="129" t="s">
        <v>16</v>
      </c>
      <c r="L184" s="129" t="s">
        <v>16</v>
      </c>
      <c r="M184" s="129" t="s">
        <v>16</v>
      </c>
      <c r="O184" s="307"/>
      <c r="P184" s="539"/>
      <c r="Q184" s="541"/>
      <c r="R184" s="541"/>
      <c r="S184" s="541"/>
      <c r="T184" s="541"/>
      <c r="U184" s="541"/>
      <c r="V184" s="541"/>
      <c r="W184" s="541"/>
      <c r="X184" s="541"/>
      <c r="Y184" s="541"/>
      <c r="Z184" s="541"/>
      <c r="AA184" s="541"/>
      <c r="AB184" s="541"/>
      <c r="AC184" s="307"/>
    </row>
    <row r="185" spans="1:30" ht="15" x14ac:dyDescent="0.2">
      <c r="A185" s="254" t="s">
        <v>115</v>
      </c>
      <c r="B185" s="328">
        <f>SUM(C185:M185)</f>
        <v>19241435782.539997</v>
      </c>
      <c r="C185" s="329">
        <v>4636526034.7799997</v>
      </c>
      <c r="D185" s="330">
        <v>3290416344.5300002</v>
      </c>
      <c r="E185" s="330">
        <v>10507039156.83</v>
      </c>
      <c r="F185" s="330">
        <v>722948768.12</v>
      </c>
      <c r="G185" s="330">
        <v>42914414.840000004</v>
      </c>
      <c r="H185" s="335">
        <v>7484933.4400000004</v>
      </c>
      <c r="I185" s="598">
        <v>11066900</v>
      </c>
      <c r="J185" s="599">
        <v>4243406.88</v>
      </c>
      <c r="K185" s="330">
        <v>4767927.62</v>
      </c>
      <c r="L185" s="330">
        <v>3604379</v>
      </c>
      <c r="M185" s="599">
        <v>10423516.5</v>
      </c>
      <c r="O185" s="307"/>
      <c r="P185" s="539"/>
      <c r="Q185" s="541"/>
      <c r="R185" s="541"/>
      <c r="S185" s="541"/>
      <c r="T185" s="541"/>
      <c r="U185" s="541"/>
      <c r="V185" s="541"/>
      <c r="W185" s="541"/>
      <c r="X185" s="541"/>
      <c r="Y185" s="541"/>
      <c r="Z185" s="541"/>
      <c r="AA185" s="541"/>
      <c r="AB185" s="541"/>
      <c r="AC185" s="307"/>
    </row>
    <row r="186" spans="1:30" x14ac:dyDescent="0.2">
      <c r="A186" s="254" t="s">
        <v>116</v>
      </c>
      <c r="B186" s="158">
        <f>SUM(C186:M186)</f>
        <v>13855663441.750002</v>
      </c>
      <c r="C186" s="200">
        <v>3477400093.9400001</v>
      </c>
      <c r="D186" s="200">
        <v>3283000086.98</v>
      </c>
      <c r="E186" s="201">
        <v>6324145207.7200003</v>
      </c>
      <c r="F186" s="202">
        <v>712083394.12</v>
      </c>
      <c r="G186" s="202">
        <v>33795359.870000005</v>
      </c>
      <c r="H186" s="272">
        <v>6154819.25</v>
      </c>
      <c r="I186" s="272">
        <v>1751640.75</v>
      </c>
      <c r="J186" s="272">
        <v>8171242</v>
      </c>
      <c r="K186" s="272">
        <v>1605846.62</v>
      </c>
      <c r="L186" s="272">
        <v>2310897</v>
      </c>
      <c r="M186" s="158">
        <v>5244853.5</v>
      </c>
    </row>
    <row r="187" spans="1:30" x14ac:dyDescent="0.2">
      <c r="A187" s="254" t="s">
        <v>117</v>
      </c>
      <c r="B187" s="158">
        <f>SUM(C187:M187)</f>
        <v>11651699665.540001</v>
      </c>
      <c r="C187" s="200">
        <v>4256997920.71</v>
      </c>
      <c r="D187" s="200">
        <v>3284493140.4400001</v>
      </c>
      <c r="E187" s="201">
        <v>3224459509.1500001</v>
      </c>
      <c r="F187" s="202">
        <v>728755173.62</v>
      </c>
      <c r="G187" s="202">
        <v>121590306.75</v>
      </c>
      <c r="H187" s="272">
        <v>8984288</v>
      </c>
      <c r="I187" s="272">
        <v>24691966.620000001</v>
      </c>
      <c r="J187" s="272">
        <v>1727360.25</v>
      </c>
      <c r="K187" s="272"/>
      <c r="L187" s="272"/>
      <c r="M187" s="158"/>
    </row>
    <row r="188" spans="1:30" x14ac:dyDescent="0.2">
      <c r="A188" s="254" t="s">
        <v>118</v>
      </c>
      <c r="B188" s="332">
        <f>SUM(C188:M188)</f>
        <v>13523185657.58</v>
      </c>
      <c r="C188" s="334">
        <v>6132519768.3100004</v>
      </c>
      <c r="D188" s="335">
        <v>4204506952.1500001</v>
      </c>
      <c r="E188" s="335">
        <v>2431579990.98</v>
      </c>
      <c r="F188" s="335">
        <v>612494843.25</v>
      </c>
      <c r="G188" s="335">
        <v>102394798.75999999</v>
      </c>
      <c r="H188" s="335">
        <v>14969996.880000001</v>
      </c>
      <c r="I188" s="598">
        <v>8436555.75</v>
      </c>
      <c r="J188" s="598">
        <v>13702751.5</v>
      </c>
      <c r="K188" s="335">
        <v>2580000</v>
      </c>
      <c r="L188" s="335"/>
      <c r="M188" s="598"/>
      <c r="O188" s="307"/>
      <c r="P188" s="307"/>
      <c r="Q188" s="307"/>
      <c r="R188" s="307"/>
      <c r="S188" s="307"/>
      <c r="T188" s="307"/>
      <c r="U188" s="307"/>
      <c r="V188" s="307"/>
      <c r="W188" s="307"/>
      <c r="X188" s="307"/>
      <c r="Y188" s="307"/>
      <c r="Z188" s="307"/>
      <c r="AA188" s="307"/>
      <c r="AB188" s="307"/>
      <c r="AC188" s="307"/>
    </row>
    <row r="189" spans="1:30" ht="13.5" thickBot="1" x14ac:dyDescent="0.25">
      <c r="A189" s="255" t="s">
        <v>119</v>
      </c>
      <c r="B189" s="336">
        <f>SUM(C189:M189)</f>
        <v>6990391466.4800014</v>
      </c>
      <c r="C189" s="337">
        <v>4990697764.1800003</v>
      </c>
      <c r="D189" s="337">
        <v>1373373032.71</v>
      </c>
      <c r="E189" s="337">
        <v>485537588.41000003</v>
      </c>
      <c r="F189" s="337">
        <v>108872740.06</v>
      </c>
      <c r="G189" s="337">
        <v>29756635.559999999</v>
      </c>
      <c r="H189" s="337">
        <v>1380000</v>
      </c>
      <c r="I189" s="600"/>
      <c r="J189" s="600">
        <v>773705.56</v>
      </c>
      <c r="K189" s="337"/>
      <c r="L189" s="337"/>
      <c r="M189" s="600"/>
      <c r="O189" s="307"/>
      <c r="P189" s="307"/>
      <c r="Q189" s="307"/>
      <c r="R189" s="307"/>
      <c r="S189" s="307"/>
      <c r="T189" s="307"/>
      <c r="U189" s="307"/>
      <c r="V189" s="307"/>
      <c r="W189" s="307"/>
      <c r="X189" s="307"/>
      <c r="Y189" s="307"/>
      <c r="Z189" s="307"/>
      <c r="AA189" s="307"/>
      <c r="AB189" s="307"/>
      <c r="AC189" s="307"/>
    </row>
    <row r="190" spans="1:30" ht="13.5" thickTop="1" x14ac:dyDescent="0.2">
      <c r="A190" s="254" t="s">
        <v>4</v>
      </c>
      <c r="B190" s="339">
        <f>SUM(B185:B189)</f>
        <v>65262376013.890007</v>
      </c>
      <c r="C190" s="339">
        <f>SUM(C185:C189)</f>
        <v>23494141581.920002</v>
      </c>
      <c r="D190" s="339">
        <f t="shared" ref="D190:M190" si="11">SUM(D185:D189)</f>
        <v>15435789556.810001</v>
      </c>
      <c r="E190" s="339">
        <f t="shared" si="11"/>
        <v>22972761453.09</v>
      </c>
      <c r="F190" s="339">
        <f t="shared" si="11"/>
        <v>2885154919.1700001</v>
      </c>
      <c r="G190" s="339">
        <f t="shared" si="11"/>
        <v>330451515.78000003</v>
      </c>
      <c r="H190" s="339">
        <f t="shared" si="11"/>
        <v>38974037.57</v>
      </c>
      <c r="I190" s="339">
        <f t="shared" si="11"/>
        <v>45947063.120000005</v>
      </c>
      <c r="J190" s="339">
        <f t="shared" si="11"/>
        <v>28618466.189999998</v>
      </c>
      <c r="K190" s="339">
        <f t="shared" si="11"/>
        <v>8953774.2400000002</v>
      </c>
      <c r="L190" s="339">
        <f t="shared" si="11"/>
        <v>5915276</v>
      </c>
      <c r="M190" s="339">
        <f t="shared" si="11"/>
        <v>15668370</v>
      </c>
      <c r="N190" s="327"/>
      <c r="O190" s="307"/>
      <c r="P190" s="307"/>
      <c r="Q190" s="307"/>
      <c r="R190" s="307"/>
      <c r="S190" s="307"/>
      <c r="T190" s="307"/>
      <c r="U190" s="307"/>
      <c r="V190" s="307"/>
      <c r="W190" s="307"/>
      <c r="X190" s="307"/>
      <c r="Y190" s="307"/>
      <c r="Z190" s="307"/>
      <c r="AA190" s="307"/>
      <c r="AB190" s="307"/>
      <c r="AC190" s="307"/>
      <c r="AD190" s="307"/>
    </row>
    <row r="191" spans="1:30" x14ac:dyDescent="0.2">
      <c r="A191" s="178"/>
      <c r="B191" s="340"/>
      <c r="C191" s="340"/>
      <c r="D191" s="340"/>
      <c r="E191" s="340"/>
      <c r="F191" s="340"/>
      <c r="G191" s="340"/>
      <c r="H191" s="340"/>
      <c r="I191" s="340"/>
      <c r="J191" s="340"/>
      <c r="K191" s="340"/>
      <c r="L191" s="340"/>
      <c r="M191" s="340"/>
      <c r="N191" s="307"/>
      <c r="O191" s="307"/>
      <c r="P191" s="307"/>
      <c r="Q191" s="307"/>
      <c r="R191" s="307"/>
      <c r="S191" s="307"/>
      <c r="T191" s="307"/>
      <c r="U191" s="307"/>
      <c r="V191" s="307"/>
      <c r="W191" s="307"/>
      <c r="X191" s="307"/>
      <c r="Y191" s="307"/>
      <c r="Z191" s="307"/>
      <c r="AA191" s="307"/>
      <c r="AB191" s="307"/>
      <c r="AC191" s="307"/>
      <c r="AD191" s="307"/>
    </row>
    <row r="192" spans="1:30" x14ac:dyDescent="0.2">
      <c r="A192" s="307"/>
      <c r="O192" s="307"/>
      <c r="P192" s="307"/>
      <c r="Q192" s="307"/>
      <c r="R192" s="307"/>
      <c r="S192" s="307"/>
      <c r="T192" s="307"/>
      <c r="U192" s="307"/>
      <c r="V192" s="307"/>
      <c r="W192" s="307"/>
      <c r="X192" s="307"/>
      <c r="Y192" s="307"/>
      <c r="Z192" s="307"/>
      <c r="AA192" s="307"/>
      <c r="AB192" s="307"/>
      <c r="AC192" s="307"/>
      <c r="AD192" s="307"/>
    </row>
    <row r="193" spans="1:30" ht="14.25" x14ac:dyDescent="0.2">
      <c r="A193" s="318" t="s">
        <v>217</v>
      </c>
      <c r="B193" s="319"/>
      <c r="C193" s="319"/>
      <c r="D193" s="319"/>
      <c r="E193" s="319"/>
      <c r="F193" s="319"/>
      <c r="G193" s="319"/>
      <c r="H193" s="319"/>
      <c r="I193" s="319"/>
      <c r="J193" s="319"/>
      <c r="K193" s="319"/>
      <c r="L193" s="319"/>
      <c r="M193" s="320"/>
      <c r="O193" s="536"/>
      <c r="P193" s="536"/>
      <c r="Q193" s="536"/>
      <c r="R193" s="536"/>
      <c r="S193" s="536"/>
      <c r="T193" s="536"/>
      <c r="U193" s="536"/>
      <c r="V193" s="536"/>
      <c r="W193" s="536"/>
      <c r="X193" s="536"/>
      <c r="Y193" s="536"/>
      <c r="Z193" s="536"/>
      <c r="AA193" s="536"/>
      <c r="AB193" s="307"/>
      <c r="AC193" s="307"/>
      <c r="AD193" s="307"/>
    </row>
    <row r="194" spans="1:30" ht="15" x14ac:dyDescent="0.2">
      <c r="A194" s="321"/>
      <c r="B194" s="322" t="s">
        <v>4</v>
      </c>
      <c r="C194" s="323" t="s">
        <v>37</v>
      </c>
      <c r="D194" s="323" t="s">
        <v>38</v>
      </c>
      <c r="E194" s="324" t="s">
        <v>39</v>
      </c>
      <c r="F194" s="325" t="s">
        <v>40</v>
      </c>
      <c r="G194" s="325" t="s">
        <v>41</v>
      </c>
      <c r="H194" s="325" t="s">
        <v>42</v>
      </c>
      <c r="I194" s="325" t="s">
        <v>43</v>
      </c>
      <c r="J194" s="325" t="s">
        <v>44</v>
      </c>
      <c r="K194" s="325" t="s">
        <v>45</v>
      </c>
      <c r="L194" s="325" t="s">
        <v>46</v>
      </c>
      <c r="M194" s="323" t="s">
        <v>47</v>
      </c>
      <c r="O194" s="539"/>
      <c r="P194" s="539"/>
      <c r="Q194" s="539"/>
      <c r="R194" s="539"/>
      <c r="S194" s="539"/>
      <c r="T194" s="539"/>
      <c r="U194" s="539"/>
      <c r="V194" s="539"/>
      <c r="W194" s="539"/>
      <c r="X194" s="539"/>
      <c r="Y194" s="539"/>
      <c r="Z194" s="539"/>
      <c r="AA194" s="539"/>
      <c r="AB194" s="307"/>
      <c r="AC194" s="307"/>
      <c r="AD194" s="307"/>
    </row>
    <row r="195" spans="1:30" ht="15" x14ac:dyDescent="0.2">
      <c r="A195" s="258"/>
      <c r="B195" s="107"/>
      <c r="C195" s="123"/>
      <c r="D195" s="123"/>
      <c r="E195" s="136"/>
      <c r="F195" s="123"/>
      <c r="G195" s="123"/>
      <c r="H195" s="123"/>
      <c r="I195" s="123"/>
      <c r="J195" s="123"/>
      <c r="K195" s="123"/>
      <c r="L195" s="123"/>
      <c r="M195" s="123"/>
      <c r="O195" s="539"/>
      <c r="P195" s="541"/>
      <c r="Q195" s="541"/>
      <c r="R195" s="541"/>
      <c r="S195" s="541"/>
      <c r="T195" s="541"/>
      <c r="U195" s="541"/>
      <c r="V195" s="541"/>
      <c r="W195" s="541"/>
      <c r="X195" s="541"/>
      <c r="Y195" s="541"/>
      <c r="Z195" s="541"/>
      <c r="AA195" s="541"/>
      <c r="AB195" s="307"/>
      <c r="AC195" s="307"/>
      <c r="AD195" s="307"/>
    </row>
    <row r="196" spans="1:30" ht="25.5" x14ac:dyDescent="0.2">
      <c r="A196" s="259"/>
      <c r="B196" s="177" t="s">
        <v>16</v>
      </c>
      <c r="C196" s="129" t="s">
        <v>16</v>
      </c>
      <c r="D196" s="129" t="s">
        <v>16</v>
      </c>
      <c r="E196" s="127" t="s">
        <v>16</v>
      </c>
      <c r="F196" s="129" t="s">
        <v>16</v>
      </c>
      <c r="G196" s="129" t="s">
        <v>16</v>
      </c>
      <c r="H196" s="129" t="s">
        <v>16</v>
      </c>
      <c r="I196" s="129" t="s">
        <v>16</v>
      </c>
      <c r="J196" s="129" t="s">
        <v>16</v>
      </c>
      <c r="K196" s="129" t="s">
        <v>16</v>
      </c>
      <c r="L196" s="129" t="s">
        <v>16</v>
      </c>
      <c r="M196" s="129" t="s">
        <v>16</v>
      </c>
      <c r="O196" s="539"/>
      <c r="P196" s="541"/>
      <c r="Q196" s="541"/>
      <c r="R196" s="541"/>
      <c r="S196" s="541"/>
      <c r="T196" s="541"/>
      <c r="U196" s="541"/>
      <c r="V196" s="541"/>
      <c r="W196" s="541"/>
      <c r="X196" s="541"/>
      <c r="Y196" s="541"/>
      <c r="Z196" s="541"/>
      <c r="AA196" s="541"/>
      <c r="AB196" s="307"/>
      <c r="AC196" s="307"/>
      <c r="AD196" s="307"/>
    </row>
    <row r="197" spans="1:30" ht="15" x14ac:dyDescent="0.2">
      <c r="A197" s="269" t="s">
        <v>122</v>
      </c>
      <c r="B197" s="548">
        <f>SUM(C197:M197)</f>
        <v>47327661586.300003</v>
      </c>
      <c r="C197" s="550">
        <v>20057550982.75</v>
      </c>
      <c r="D197" s="342">
        <v>11618996745.25</v>
      </c>
      <c r="E197" s="342">
        <v>14189334210.34</v>
      </c>
      <c r="F197" s="342">
        <v>1273313232.0599999</v>
      </c>
      <c r="G197" s="342">
        <v>137270231.15000001</v>
      </c>
      <c r="H197" s="342">
        <v>17485725.440000001</v>
      </c>
      <c r="I197" s="342">
        <v>13663063.119999999</v>
      </c>
      <c r="J197" s="342">
        <v>3751972.69</v>
      </c>
      <c r="K197" s="342">
        <v>5233774.25</v>
      </c>
      <c r="L197" s="342">
        <v>4465276</v>
      </c>
      <c r="M197" s="530">
        <v>6596373.25</v>
      </c>
      <c r="O197" s="539"/>
      <c r="P197" s="541"/>
      <c r="Q197" s="541"/>
      <c r="R197" s="541"/>
      <c r="S197" s="541"/>
      <c r="T197" s="541"/>
      <c r="U197" s="541"/>
      <c r="V197" s="541"/>
      <c r="W197" s="541"/>
      <c r="X197" s="541"/>
      <c r="Y197" s="541"/>
      <c r="Z197" s="541"/>
      <c r="AA197" s="541"/>
      <c r="AB197" s="307"/>
      <c r="AC197" s="307"/>
      <c r="AD197" s="307"/>
    </row>
    <row r="198" spans="1:30" ht="15" x14ac:dyDescent="0.2">
      <c r="A198" s="269" t="s">
        <v>215</v>
      </c>
      <c r="B198" s="345">
        <f t="shared" ref="B198:B201" si="12">SUM(C198:M198)</f>
        <v>4606319370.1799994</v>
      </c>
      <c r="C198" s="346">
        <v>1238402723.0599999</v>
      </c>
      <c r="D198" s="347">
        <v>1140647564.9400001</v>
      </c>
      <c r="E198" s="347">
        <v>1835892638.3099999</v>
      </c>
      <c r="F198" s="347">
        <v>303051724.88</v>
      </c>
      <c r="G198" s="347">
        <v>45549658.620000005</v>
      </c>
      <c r="H198" s="347">
        <v>11780312.119999999</v>
      </c>
      <c r="I198" s="347">
        <v>6300000</v>
      </c>
      <c r="J198" s="347">
        <v>13702751.5</v>
      </c>
      <c r="K198" s="347">
        <v>3720000</v>
      </c>
      <c r="L198" s="347"/>
      <c r="M198" s="513">
        <v>7271996.75</v>
      </c>
      <c r="O198" s="539"/>
      <c r="P198" s="541"/>
      <c r="Q198" s="541"/>
      <c r="R198" s="541"/>
      <c r="S198" s="541"/>
      <c r="T198" s="541"/>
      <c r="U198" s="541"/>
      <c r="V198" s="541"/>
      <c r="W198" s="541"/>
      <c r="X198" s="541"/>
      <c r="Y198" s="541"/>
      <c r="Z198" s="541"/>
      <c r="AA198" s="541"/>
      <c r="AB198" s="307"/>
      <c r="AC198" s="307"/>
      <c r="AD198" s="307"/>
    </row>
    <row r="199" spans="1:30" ht="18.75" x14ac:dyDescent="0.25">
      <c r="A199" s="269" t="s">
        <v>213</v>
      </c>
      <c r="B199" s="345">
        <f t="shared" si="12"/>
        <v>5146752648.8699999</v>
      </c>
      <c r="C199" s="346">
        <v>1186158340.02</v>
      </c>
      <c r="D199" s="347">
        <v>1097160733.03</v>
      </c>
      <c r="E199" s="347">
        <v>2353791381.4400001</v>
      </c>
      <c r="F199" s="347">
        <v>437219031.38</v>
      </c>
      <c r="G199" s="347">
        <v>54701421</v>
      </c>
      <c r="H199" s="347">
        <v>3558000</v>
      </c>
      <c r="I199" s="347">
        <v>3780000</v>
      </c>
      <c r="J199" s="347">
        <v>10383742</v>
      </c>
      <c r="K199" s="347"/>
      <c r="L199" s="347"/>
      <c r="M199" s="513"/>
      <c r="O199" s="542"/>
      <c r="P199" s="543"/>
      <c r="Q199" s="543"/>
      <c r="R199" s="543"/>
      <c r="S199" s="543"/>
      <c r="T199" s="543"/>
      <c r="U199" s="543"/>
      <c r="V199" s="543"/>
      <c r="W199" s="543"/>
      <c r="X199" s="543"/>
      <c r="Y199" s="543"/>
      <c r="Z199" s="538"/>
      <c r="AA199" s="538"/>
      <c r="AB199" s="307"/>
      <c r="AC199" s="307"/>
      <c r="AD199" s="307"/>
    </row>
    <row r="200" spans="1:30" ht="15" x14ac:dyDescent="0.2">
      <c r="A200" s="269" t="s">
        <v>214</v>
      </c>
      <c r="B200" s="345">
        <f t="shared" si="12"/>
        <v>8181241786.8299999</v>
      </c>
      <c r="C200" s="346">
        <v>1011628914.36</v>
      </c>
      <c r="D200" s="347">
        <v>1578984513.5899999</v>
      </c>
      <c r="E200" s="347">
        <v>4593743223</v>
      </c>
      <c r="F200" s="347">
        <v>871570930.88</v>
      </c>
      <c r="G200" s="347">
        <v>92930205</v>
      </c>
      <c r="H200" s="347">
        <v>6150000</v>
      </c>
      <c r="I200" s="347">
        <v>22204000</v>
      </c>
      <c r="J200" s="347">
        <v>780000</v>
      </c>
      <c r="K200" s="347"/>
      <c r="L200" s="347">
        <v>1450000</v>
      </c>
      <c r="M200" s="513">
        <v>1800000</v>
      </c>
      <c r="O200" s="536"/>
      <c r="P200" s="537"/>
      <c r="Q200" s="537"/>
      <c r="R200" s="537"/>
      <c r="S200" s="537"/>
      <c r="T200" s="537"/>
      <c r="U200" s="537"/>
      <c r="V200" s="537"/>
      <c r="W200" s="537"/>
      <c r="X200" s="537"/>
      <c r="Y200" s="537"/>
      <c r="Z200" s="537"/>
      <c r="AA200" s="537"/>
      <c r="AB200" s="307"/>
      <c r="AC200" s="307"/>
      <c r="AD200" s="307"/>
    </row>
    <row r="201" spans="1:30" ht="15.75" thickBot="1" x14ac:dyDescent="0.3">
      <c r="A201" s="546" t="s">
        <v>129</v>
      </c>
      <c r="B201" s="549">
        <f t="shared" si="12"/>
        <v>400621.73</v>
      </c>
      <c r="C201" s="346">
        <v>400621.73</v>
      </c>
      <c r="D201" s="347"/>
      <c r="E201" s="347"/>
      <c r="F201" s="347"/>
      <c r="G201" s="347"/>
      <c r="H201" s="347"/>
      <c r="I201" s="347"/>
      <c r="J201" s="347"/>
      <c r="K201" s="347"/>
      <c r="L201" s="347"/>
      <c r="M201" s="513"/>
      <c r="O201" s="536"/>
      <c r="P201" s="537"/>
      <c r="Q201" s="537"/>
      <c r="R201" s="537"/>
      <c r="S201" s="537"/>
      <c r="T201" s="537"/>
      <c r="U201" s="537"/>
      <c r="V201" s="537"/>
      <c r="W201" s="537"/>
      <c r="X201" s="537"/>
      <c r="Y201" s="537"/>
      <c r="Z201" s="537"/>
      <c r="AA201" s="538"/>
      <c r="AB201" s="307"/>
      <c r="AC201" s="307"/>
      <c r="AD201" s="307"/>
    </row>
    <row r="202" spans="1:30" ht="13.5" thickTop="1" x14ac:dyDescent="0.2">
      <c r="A202" s="254" t="s">
        <v>4</v>
      </c>
      <c r="B202" s="547">
        <f t="shared" ref="B202:M202" si="13">SUM(B197:B201)</f>
        <v>65262376013.910011</v>
      </c>
      <c r="C202" s="354">
        <f t="shared" si="13"/>
        <v>23494141581.920002</v>
      </c>
      <c r="D202" s="354">
        <f t="shared" si="13"/>
        <v>15435789556.810001</v>
      </c>
      <c r="E202" s="354">
        <f t="shared" si="13"/>
        <v>22972761453.09</v>
      </c>
      <c r="F202" s="354">
        <f t="shared" si="13"/>
        <v>2885154919.2000003</v>
      </c>
      <c r="G202" s="354">
        <f t="shared" si="13"/>
        <v>330451515.76999998</v>
      </c>
      <c r="H202" s="354">
        <f t="shared" si="13"/>
        <v>38974037.560000002</v>
      </c>
      <c r="I202" s="354">
        <f t="shared" si="13"/>
        <v>45947063.119999997</v>
      </c>
      <c r="J202" s="354">
        <f t="shared" si="13"/>
        <v>28618466.190000001</v>
      </c>
      <c r="K202" s="354">
        <f t="shared" si="13"/>
        <v>8953774.25</v>
      </c>
      <c r="L202" s="354">
        <f t="shared" si="13"/>
        <v>5915276</v>
      </c>
      <c r="M202" s="355">
        <f t="shared" si="13"/>
        <v>15668370</v>
      </c>
      <c r="O202" s="307"/>
      <c r="P202" s="307"/>
      <c r="Q202" s="307"/>
      <c r="R202" s="307"/>
      <c r="S202" s="307"/>
      <c r="T202" s="307"/>
      <c r="U202" s="307"/>
      <c r="V202" s="307"/>
      <c r="W202" s="307"/>
      <c r="X202" s="307"/>
      <c r="Y202" s="307"/>
      <c r="Z202" s="307"/>
      <c r="AA202" s="307"/>
      <c r="AB202" s="307"/>
      <c r="AC202" s="307"/>
      <c r="AD202" s="307"/>
    </row>
    <row r="203" spans="1:30" ht="15" x14ac:dyDescent="0.25">
      <c r="A203" s="178" t="s">
        <v>218</v>
      </c>
      <c r="B203" s="356"/>
      <c r="C203" s="356"/>
      <c r="D203" s="356"/>
      <c r="E203" s="356"/>
      <c r="F203" s="356"/>
      <c r="G203" s="356"/>
      <c r="H203" s="356"/>
      <c r="I203" s="356"/>
      <c r="J203" s="356"/>
      <c r="K203" s="356"/>
      <c r="L203" s="356"/>
      <c r="M203" s="356"/>
      <c r="N203" s="307"/>
      <c r="O203" s="538"/>
      <c r="P203" s="538"/>
      <c r="Q203" s="538"/>
      <c r="R203" s="538"/>
      <c r="S203" s="538"/>
      <c r="T203" s="538"/>
      <c r="U203" s="538"/>
      <c r="V203" s="538"/>
      <c r="W203" s="538"/>
      <c r="X203" s="538"/>
      <c r="Y203" s="538"/>
      <c r="Z203" s="538"/>
      <c r="AA203" s="307"/>
      <c r="AB203" s="307"/>
      <c r="AC203" s="307"/>
      <c r="AD203" s="307"/>
    </row>
    <row r="204" spans="1:30" ht="15" x14ac:dyDescent="0.2">
      <c r="B204" s="467"/>
      <c r="F204" s="537"/>
      <c r="G204" s="537"/>
      <c r="N204" s="307"/>
      <c r="O204" s="536"/>
      <c r="P204" s="536"/>
      <c r="Q204" s="536"/>
      <c r="R204" s="536"/>
      <c r="S204" s="536"/>
      <c r="T204" s="536"/>
      <c r="U204" s="536"/>
      <c r="V204" s="536"/>
      <c r="W204" s="536"/>
      <c r="X204" s="536"/>
      <c r="Y204" s="536"/>
      <c r="Z204" s="536"/>
      <c r="AA204" s="307"/>
      <c r="AB204" s="307"/>
      <c r="AC204" s="307"/>
      <c r="AD204" s="307"/>
    </row>
    <row r="205" spans="1:30" ht="15" x14ac:dyDescent="0.2">
      <c r="A205" s="318" t="s">
        <v>207</v>
      </c>
      <c r="B205" s="319"/>
      <c r="C205" s="319"/>
      <c r="D205" s="319"/>
      <c r="E205" s="319"/>
      <c r="F205" s="319"/>
      <c r="G205" s="319"/>
      <c r="H205" s="319"/>
      <c r="I205" s="319"/>
      <c r="J205" s="319"/>
      <c r="K205" s="319"/>
      <c r="L205" s="319"/>
      <c r="M205" s="319"/>
      <c r="N205" s="307"/>
      <c r="O205" s="536"/>
      <c r="P205" s="537"/>
      <c r="Q205" s="537"/>
      <c r="R205" s="537"/>
      <c r="S205" s="537"/>
      <c r="T205" s="537"/>
      <c r="U205" s="537"/>
      <c r="V205" s="537"/>
      <c r="W205" s="537"/>
      <c r="X205" s="537"/>
      <c r="Y205" s="537"/>
      <c r="Z205" s="537"/>
      <c r="AA205" s="307"/>
      <c r="AB205" s="307"/>
      <c r="AC205" s="307"/>
      <c r="AD205" s="307"/>
    </row>
    <row r="206" spans="1:30" x14ac:dyDescent="0.2">
      <c r="A206" s="357"/>
      <c r="B206" s="322" t="s">
        <v>4</v>
      </c>
      <c r="C206" s="323" t="s">
        <v>37</v>
      </c>
      <c r="D206" s="323" t="s">
        <v>38</v>
      </c>
      <c r="E206" s="324" t="s">
        <v>39</v>
      </c>
      <c r="F206" s="325" t="s">
        <v>40</v>
      </c>
      <c r="G206" s="325" t="s">
        <v>41</v>
      </c>
      <c r="H206" s="325" t="s">
        <v>42</v>
      </c>
      <c r="I206" s="325" t="s">
        <v>43</v>
      </c>
      <c r="J206" s="325" t="s">
        <v>44</v>
      </c>
      <c r="K206" s="325" t="s">
        <v>45</v>
      </c>
      <c r="L206" s="325" t="s">
        <v>46</v>
      </c>
      <c r="M206" s="325" t="s">
        <v>47</v>
      </c>
      <c r="N206" s="307"/>
      <c r="O206" s="307"/>
      <c r="P206" s="307"/>
      <c r="Q206" s="307"/>
      <c r="R206" s="307"/>
      <c r="S206" s="307"/>
      <c r="T206" s="307"/>
      <c r="U206" s="307"/>
      <c r="V206" s="307"/>
      <c r="W206" s="307"/>
      <c r="X206" s="307"/>
      <c r="Y206" s="307"/>
      <c r="Z206" s="307"/>
      <c r="AA206" s="307"/>
      <c r="AB206" s="307"/>
      <c r="AC206" s="307"/>
      <c r="AD206" s="307"/>
    </row>
    <row r="207" spans="1:30" x14ac:dyDescent="0.2">
      <c r="A207" s="261"/>
      <c r="B207" s="107"/>
      <c r="C207" s="123"/>
      <c r="D207" s="123"/>
      <c r="E207" s="136"/>
      <c r="F207" s="123"/>
      <c r="G207" s="123"/>
      <c r="H207" s="123"/>
      <c r="I207" s="123"/>
      <c r="J207" s="123"/>
      <c r="K207" s="123"/>
      <c r="L207" s="123"/>
      <c r="M207" s="544"/>
      <c r="N207" s="307"/>
      <c r="O207" s="307"/>
      <c r="P207" s="307"/>
      <c r="Q207" s="307"/>
      <c r="R207" s="307"/>
      <c r="S207" s="307"/>
      <c r="T207" s="307"/>
      <c r="U207" s="307"/>
      <c r="V207" s="307"/>
      <c r="W207" s="307"/>
      <c r="X207" s="307"/>
      <c r="Y207" s="307"/>
      <c r="Z207" s="307"/>
      <c r="AA207" s="307"/>
      <c r="AB207" s="307"/>
      <c r="AC207" s="307"/>
      <c r="AD207" s="307"/>
    </row>
    <row r="208" spans="1:30" ht="25.5" x14ac:dyDescent="0.25">
      <c r="A208" s="259"/>
      <c r="B208" s="177" t="s">
        <v>16</v>
      </c>
      <c r="C208" s="129" t="s">
        <v>16</v>
      </c>
      <c r="D208" s="129" t="s">
        <v>16</v>
      </c>
      <c r="E208" s="127" t="s">
        <v>16</v>
      </c>
      <c r="F208" s="129" t="s">
        <v>16</v>
      </c>
      <c r="G208" s="129" t="s">
        <v>16</v>
      </c>
      <c r="H208" s="129" t="s">
        <v>16</v>
      </c>
      <c r="I208" s="129" t="s">
        <v>16</v>
      </c>
      <c r="J208" s="129" t="s">
        <v>16</v>
      </c>
      <c r="K208" s="129" t="s">
        <v>16</v>
      </c>
      <c r="L208" s="129" t="s">
        <v>16</v>
      </c>
      <c r="M208" s="545" t="s">
        <v>16</v>
      </c>
      <c r="N208" s="307"/>
      <c r="O208" s="307"/>
      <c r="P208" s="536"/>
      <c r="Q208" s="536"/>
      <c r="R208" s="536"/>
      <c r="S208" s="536"/>
      <c r="T208" s="536"/>
      <c r="U208" s="536"/>
      <c r="V208" s="536"/>
      <c r="W208" s="536"/>
      <c r="X208" s="536"/>
      <c r="Y208" s="536"/>
      <c r="Z208" s="536"/>
      <c r="AA208" s="538"/>
      <c r="AB208" s="307"/>
      <c r="AC208" s="307"/>
      <c r="AD208" s="307"/>
    </row>
    <row r="209" spans="1:30" ht="15" x14ac:dyDescent="0.2">
      <c r="A209" s="254" t="s">
        <v>89</v>
      </c>
      <c r="B209" s="341">
        <f>SUM(C209:M209)</f>
        <v>62283159712.410004</v>
      </c>
      <c r="C209" s="342">
        <v>22715197237.919998</v>
      </c>
      <c r="D209" s="342">
        <v>14772133174.5</v>
      </c>
      <c r="E209" s="342">
        <v>21607683031.43</v>
      </c>
      <c r="F209" s="342">
        <v>2733333769.25</v>
      </c>
      <c r="G209" s="342">
        <v>320872391.19</v>
      </c>
      <c r="H209" s="342">
        <v>38974037.560000002</v>
      </c>
      <c r="I209" s="342">
        <v>45947063.119999997</v>
      </c>
      <c r="J209" s="342">
        <v>23885966.190000001</v>
      </c>
      <c r="K209" s="342">
        <v>8953774.25</v>
      </c>
      <c r="L209" s="342">
        <v>2310897</v>
      </c>
      <c r="M209" s="342">
        <v>13868370</v>
      </c>
      <c r="N209" s="307"/>
      <c r="O209" s="536"/>
      <c r="P209" s="537"/>
      <c r="Q209" s="537"/>
      <c r="R209" s="537"/>
      <c r="S209" s="537"/>
      <c r="T209" s="537"/>
      <c r="U209" s="537"/>
      <c r="V209" s="537"/>
      <c r="W209" s="537"/>
      <c r="X209" s="537"/>
      <c r="Y209" s="537"/>
      <c r="Z209" s="537"/>
      <c r="AA209" s="537"/>
      <c r="AB209" s="307"/>
      <c r="AC209" s="307"/>
      <c r="AD209" s="307"/>
    </row>
    <row r="210" spans="1:30" ht="15" x14ac:dyDescent="0.2">
      <c r="A210" s="254" t="s">
        <v>125</v>
      </c>
      <c r="B210" s="358">
        <f>SUM(C210:M210)</f>
        <v>1156407943.3</v>
      </c>
      <c r="C210" s="347">
        <v>325498943.05000001</v>
      </c>
      <c r="D210" s="347">
        <v>286712239.97000003</v>
      </c>
      <c r="E210" s="347">
        <v>494315452.56</v>
      </c>
      <c r="F210" s="347">
        <v>47024657.689999998</v>
      </c>
      <c r="G210" s="347">
        <v>1056650.03</v>
      </c>
      <c r="H210" s="347"/>
      <c r="I210" s="347"/>
      <c r="J210" s="347"/>
      <c r="K210" s="347"/>
      <c r="L210" s="347"/>
      <c r="M210" s="347">
        <v>1800000</v>
      </c>
      <c r="N210" s="307"/>
      <c r="O210" s="536"/>
      <c r="P210" s="537"/>
      <c r="Q210" s="537"/>
      <c r="R210" s="537"/>
      <c r="S210" s="537"/>
      <c r="T210" s="537"/>
      <c r="U210" s="537"/>
      <c r="V210" s="537"/>
      <c r="W210" s="537"/>
      <c r="X210" s="537"/>
      <c r="Y210" s="537"/>
      <c r="Z210" s="537"/>
      <c r="AA210" s="537"/>
      <c r="AB210" s="307"/>
      <c r="AC210" s="307"/>
      <c r="AD210" s="307"/>
    </row>
    <row r="211" spans="1:30" ht="15" x14ac:dyDescent="0.2">
      <c r="A211" s="254" t="s">
        <v>126</v>
      </c>
      <c r="B211" s="358">
        <f>SUM(C211:M211)</f>
        <v>1543183470.3200002</v>
      </c>
      <c r="C211" s="347">
        <v>389925495.67000002</v>
      </c>
      <c r="D211" s="347">
        <v>303041039.69</v>
      </c>
      <c r="E211" s="347">
        <v>744886389.09000003</v>
      </c>
      <c r="F211" s="347">
        <v>91113563.120000005</v>
      </c>
      <c r="G211" s="347">
        <v>8092603.75</v>
      </c>
      <c r="H211" s="347"/>
      <c r="I211" s="347"/>
      <c r="J211" s="347">
        <v>2520000</v>
      </c>
      <c r="K211" s="347"/>
      <c r="L211" s="347">
        <v>3604379</v>
      </c>
      <c r="M211" s="347"/>
      <c r="N211" s="307"/>
      <c r="O211" s="536"/>
      <c r="P211" s="537"/>
      <c r="Q211" s="537"/>
      <c r="R211" s="537"/>
      <c r="S211" s="537"/>
      <c r="T211" s="537"/>
      <c r="U211" s="537"/>
      <c r="V211" s="537"/>
      <c r="W211" s="537"/>
      <c r="X211" s="537"/>
      <c r="Y211" s="537"/>
      <c r="Z211" s="537"/>
      <c r="AA211" s="537"/>
      <c r="AB211" s="307"/>
      <c r="AC211" s="307"/>
      <c r="AD211" s="307"/>
    </row>
    <row r="212" spans="1:30" ht="15.75" thickBot="1" x14ac:dyDescent="0.3">
      <c r="A212" s="255" t="s">
        <v>127</v>
      </c>
      <c r="B212" s="350">
        <f>SUM(C212:M212)</f>
        <v>279624887.87</v>
      </c>
      <c r="C212" s="351">
        <v>63519905.280000001</v>
      </c>
      <c r="D212" s="351">
        <v>73903102.659999996</v>
      </c>
      <c r="E212" s="351">
        <v>125876580</v>
      </c>
      <c r="F212" s="351">
        <v>13682929.119999999</v>
      </c>
      <c r="G212" s="351">
        <v>429870.81</v>
      </c>
      <c r="H212" s="351"/>
      <c r="I212" s="351"/>
      <c r="J212" s="351">
        <v>2212500</v>
      </c>
      <c r="K212" s="351"/>
      <c r="L212" s="351"/>
      <c r="M212" s="351"/>
      <c r="N212" s="307"/>
      <c r="O212" s="536"/>
      <c r="P212" s="537"/>
      <c r="Q212" s="537"/>
      <c r="R212" s="537"/>
      <c r="S212" s="538"/>
      <c r="T212" s="538"/>
      <c r="U212" s="538"/>
      <c r="V212" s="538"/>
      <c r="W212" s="538"/>
      <c r="X212" s="538"/>
      <c r="Y212" s="538"/>
      <c r="Z212" s="538"/>
      <c r="AA212" s="538"/>
      <c r="AB212" s="307"/>
      <c r="AC212" s="307"/>
      <c r="AD212" s="307"/>
    </row>
    <row r="213" spans="1:30" ht="13.5" thickTop="1" x14ac:dyDescent="0.2">
      <c r="A213" s="254" t="s">
        <v>4</v>
      </c>
      <c r="B213" s="354">
        <f>SUM(B209:B212)</f>
        <v>65262376013.900009</v>
      </c>
      <c r="C213" s="354">
        <f>SUM(C209:C212)</f>
        <v>23494141581.919994</v>
      </c>
      <c r="D213" s="354">
        <f t="shared" ref="D213:M213" si="14">SUM(D209:D212)</f>
        <v>15435789556.82</v>
      </c>
      <c r="E213" s="354">
        <f t="shared" si="14"/>
        <v>22972761453.080002</v>
      </c>
      <c r="F213" s="354">
        <f t="shared" si="14"/>
        <v>2885154919.1799998</v>
      </c>
      <c r="G213" s="354">
        <f t="shared" si="14"/>
        <v>330451515.77999997</v>
      </c>
      <c r="H213" s="354">
        <f t="shared" si="14"/>
        <v>38974037.560000002</v>
      </c>
      <c r="I213" s="354">
        <f t="shared" si="14"/>
        <v>45947063.119999997</v>
      </c>
      <c r="J213" s="354">
        <f t="shared" si="14"/>
        <v>28618466.190000001</v>
      </c>
      <c r="K213" s="354">
        <f t="shared" si="14"/>
        <v>8953774.25</v>
      </c>
      <c r="L213" s="354">
        <f t="shared" si="14"/>
        <v>5915276</v>
      </c>
      <c r="M213" s="354">
        <f t="shared" si="14"/>
        <v>15668370</v>
      </c>
      <c r="N213" s="307"/>
      <c r="O213" s="307"/>
      <c r="P213" s="307"/>
      <c r="Q213" s="307"/>
      <c r="R213" s="307"/>
      <c r="S213" s="307"/>
      <c r="T213" s="307"/>
      <c r="U213" s="307"/>
      <c r="V213" s="307"/>
      <c r="W213" s="307"/>
      <c r="X213" s="307"/>
      <c r="Y213" s="307"/>
      <c r="Z213" s="307"/>
      <c r="AA213" s="307"/>
      <c r="AB213" s="307"/>
      <c r="AC213" s="307"/>
      <c r="AD213" s="307"/>
    </row>
    <row r="214" spans="1:30" x14ac:dyDescent="0.2">
      <c r="A214" s="178"/>
      <c r="B214" s="356"/>
      <c r="C214" s="356"/>
      <c r="D214" s="356"/>
      <c r="E214" s="356"/>
      <c r="F214" s="356"/>
      <c r="G214" s="356"/>
      <c r="H214" s="356"/>
      <c r="I214" s="356"/>
      <c r="J214" s="356"/>
      <c r="K214" s="356"/>
      <c r="L214" s="356"/>
      <c r="M214" s="356"/>
      <c r="N214" s="307"/>
      <c r="O214" s="307"/>
      <c r="P214" s="307"/>
      <c r="Q214" s="307"/>
      <c r="R214" s="307"/>
      <c r="S214" s="307"/>
      <c r="T214" s="307"/>
      <c r="U214" s="307"/>
      <c r="V214" s="307"/>
      <c r="W214" s="307"/>
      <c r="X214" s="307"/>
      <c r="Y214" s="307"/>
      <c r="Z214" s="307"/>
      <c r="AA214" s="307"/>
      <c r="AB214" s="307"/>
      <c r="AC214" s="307"/>
      <c r="AD214" s="307"/>
    </row>
    <row r="215" spans="1:30" x14ac:dyDescent="0.2">
      <c r="N215" s="307"/>
      <c r="O215" s="307"/>
      <c r="P215" s="307"/>
      <c r="Q215" s="307"/>
      <c r="R215" s="307"/>
      <c r="S215" s="307"/>
      <c r="T215" s="307"/>
      <c r="U215" s="307"/>
      <c r="V215" s="307"/>
      <c r="W215" s="307"/>
      <c r="X215" s="307"/>
      <c r="Y215" s="307"/>
      <c r="Z215" s="307"/>
      <c r="AA215" s="307"/>
      <c r="AB215" s="307"/>
      <c r="AC215" s="307"/>
      <c r="AD215" s="307"/>
    </row>
    <row r="216" spans="1:30" x14ac:dyDescent="0.2">
      <c r="A216" s="318" t="s">
        <v>208</v>
      </c>
      <c r="B216" s="319"/>
      <c r="C216" s="319"/>
      <c r="D216" s="319"/>
      <c r="E216" s="319"/>
      <c r="F216" s="319"/>
      <c r="G216" s="319"/>
      <c r="H216" s="319"/>
      <c r="I216" s="319"/>
      <c r="J216" s="320"/>
    </row>
    <row r="217" spans="1:30" ht="38.25" x14ac:dyDescent="0.2">
      <c r="A217" s="385" t="s">
        <v>80</v>
      </c>
      <c r="B217" s="385" t="s">
        <v>81</v>
      </c>
      <c r="C217" s="382" t="s">
        <v>82</v>
      </c>
      <c r="D217" s="382" t="s">
        <v>253</v>
      </c>
      <c r="E217" s="382" t="s">
        <v>112</v>
      </c>
      <c r="F217" s="382" t="s">
        <v>114</v>
      </c>
      <c r="G217" s="382" t="s">
        <v>83</v>
      </c>
      <c r="H217" s="383" t="s">
        <v>113</v>
      </c>
      <c r="I217" s="384" t="s">
        <v>84</v>
      </c>
      <c r="J217" s="383" t="s">
        <v>85</v>
      </c>
      <c r="K217" s="278"/>
    </row>
    <row r="218" spans="1:30" x14ac:dyDescent="0.2">
      <c r="A218" s="503" t="s">
        <v>98</v>
      </c>
      <c r="B218" s="504" t="s">
        <v>87</v>
      </c>
      <c r="C218" s="342">
        <v>1200000000</v>
      </c>
      <c r="D218" s="342">
        <v>1200000000</v>
      </c>
      <c r="E218" s="505">
        <v>43539</v>
      </c>
      <c r="F218" s="505">
        <v>43905</v>
      </c>
      <c r="G218" s="506" t="s">
        <v>88</v>
      </c>
      <c r="H218" s="504" t="s">
        <v>89</v>
      </c>
      <c r="I218" s="505">
        <v>39898</v>
      </c>
      <c r="J218" s="507">
        <v>11</v>
      </c>
      <c r="K218" s="278"/>
    </row>
    <row r="219" spans="1:30" x14ac:dyDescent="0.2">
      <c r="A219" s="508" t="s">
        <v>102</v>
      </c>
      <c r="B219" s="509" t="s">
        <v>87</v>
      </c>
      <c r="C219" s="347">
        <v>1948000000</v>
      </c>
      <c r="D219" s="347">
        <v>1948000000</v>
      </c>
      <c r="E219" s="510">
        <v>43815</v>
      </c>
      <c r="F219" s="510">
        <v>44181</v>
      </c>
      <c r="G219" s="511" t="s">
        <v>92</v>
      </c>
      <c r="H219" s="509" t="s">
        <v>93</v>
      </c>
      <c r="I219" s="510">
        <v>40163</v>
      </c>
      <c r="J219" s="512">
        <v>15</v>
      </c>
      <c r="K219" s="278"/>
    </row>
    <row r="220" spans="1:30" x14ac:dyDescent="0.2">
      <c r="A220" s="508" t="s">
        <v>106</v>
      </c>
      <c r="B220" s="509" t="s">
        <v>87</v>
      </c>
      <c r="C220" s="347">
        <v>2977000000</v>
      </c>
      <c r="D220" s="347">
        <v>2977000000</v>
      </c>
      <c r="E220" s="510">
        <v>42493</v>
      </c>
      <c r="F220" s="510">
        <v>42858</v>
      </c>
      <c r="G220" s="511" t="s">
        <v>88</v>
      </c>
      <c r="H220" s="509" t="s">
        <v>89</v>
      </c>
      <c r="I220" s="510">
        <v>40301</v>
      </c>
      <c r="J220" s="512">
        <v>18</v>
      </c>
      <c r="K220" s="278"/>
    </row>
    <row r="221" spans="1:30" x14ac:dyDescent="0.2">
      <c r="A221" s="508" t="s">
        <v>108</v>
      </c>
      <c r="B221" s="509" t="s">
        <v>87</v>
      </c>
      <c r="C221" s="347">
        <v>1000000000</v>
      </c>
      <c r="D221" s="347">
        <v>1000000000</v>
      </c>
      <c r="E221" s="510">
        <v>44292</v>
      </c>
      <c r="F221" s="510">
        <v>44657</v>
      </c>
      <c r="G221" s="511" t="s">
        <v>92</v>
      </c>
      <c r="H221" s="509" t="s">
        <v>93</v>
      </c>
      <c r="I221" s="510">
        <v>40639</v>
      </c>
      <c r="J221" s="512">
        <v>20</v>
      </c>
      <c r="K221" s="278"/>
    </row>
    <row r="222" spans="1:30" x14ac:dyDescent="0.2">
      <c r="A222" s="508" t="s">
        <v>109</v>
      </c>
      <c r="B222" s="509" t="s">
        <v>87</v>
      </c>
      <c r="C222" s="347">
        <v>4000000000</v>
      </c>
      <c r="D222" s="347">
        <v>4000000000</v>
      </c>
      <c r="E222" s="510">
        <v>43259</v>
      </c>
      <c r="F222" s="510">
        <v>43624</v>
      </c>
      <c r="G222" s="511" t="s">
        <v>88</v>
      </c>
      <c r="H222" s="509" t="s">
        <v>89</v>
      </c>
      <c r="I222" s="510">
        <v>40702</v>
      </c>
      <c r="J222" s="512">
        <v>21</v>
      </c>
      <c r="K222" s="278"/>
    </row>
    <row r="223" spans="1:30" x14ac:dyDescent="0.2">
      <c r="A223" s="508" t="s">
        <v>110</v>
      </c>
      <c r="B223" s="509" t="s">
        <v>87</v>
      </c>
      <c r="C223" s="347">
        <v>700000000</v>
      </c>
      <c r="D223" s="347">
        <v>700000000</v>
      </c>
      <c r="E223" s="510">
        <v>43259</v>
      </c>
      <c r="F223" s="510">
        <v>43624</v>
      </c>
      <c r="G223" s="511" t="s">
        <v>92</v>
      </c>
      <c r="H223" s="509" t="s">
        <v>93</v>
      </c>
      <c r="I223" s="510">
        <v>40702</v>
      </c>
      <c r="J223" s="512">
        <v>22</v>
      </c>
      <c r="K223" s="278"/>
    </row>
    <row r="224" spans="1:30" x14ac:dyDescent="0.2">
      <c r="A224" s="508" t="s">
        <v>130</v>
      </c>
      <c r="B224" s="509" t="s">
        <v>87</v>
      </c>
      <c r="C224" s="347">
        <v>1500000000</v>
      </c>
      <c r="D224" s="347">
        <v>1500000000</v>
      </c>
      <c r="E224" s="510">
        <v>46308</v>
      </c>
      <c r="F224" s="510">
        <v>46673</v>
      </c>
      <c r="G224" s="511" t="s">
        <v>92</v>
      </c>
      <c r="H224" s="509" t="s">
        <v>93</v>
      </c>
      <c r="I224" s="510">
        <v>40829</v>
      </c>
      <c r="J224" s="512">
        <v>24</v>
      </c>
      <c r="K224" s="278"/>
    </row>
    <row r="225" spans="1:11" x14ac:dyDescent="0.2">
      <c r="A225" s="508" t="s">
        <v>132</v>
      </c>
      <c r="B225" s="509" t="s">
        <v>87</v>
      </c>
      <c r="C225" s="347">
        <v>658000000</v>
      </c>
      <c r="D225" s="347">
        <v>658000000</v>
      </c>
      <c r="E225" s="510">
        <v>42543</v>
      </c>
      <c r="F225" s="510">
        <v>42908</v>
      </c>
      <c r="G225" s="511" t="s">
        <v>92</v>
      </c>
      <c r="H225" s="509" t="s">
        <v>93</v>
      </c>
      <c r="I225" s="510">
        <v>40899</v>
      </c>
      <c r="J225" s="512">
        <v>27</v>
      </c>
      <c r="K225" s="278"/>
    </row>
    <row r="226" spans="1:11" x14ac:dyDescent="0.2">
      <c r="A226" s="508" t="s">
        <v>133</v>
      </c>
      <c r="B226" s="509" t="s">
        <v>105</v>
      </c>
      <c r="C226" s="347">
        <v>500000000</v>
      </c>
      <c r="D226" s="347">
        <v>3875000000</v>
      </c>
      <c r="E226" s="510">
        <v>42760</v>
      </c>
      <c r="F226" s="510">
        <v>43125</v>
      </c>
      <c r="G226" s="511" t="s">
        <v>92</v>
      </c>
      <c r="H226" s="509" t="s">
        <v>93</v>
      </c>
      <c r="I226" s="510">
        <v>40925</v>
      </c>
      <c r="J226" s="512">
        <v>28</v>
      </c>
      <c r="K226" s="278"/>
    </row>
    <row r="227" spans="1:11" x14ac:dyDescent="0.2">
      <c r="A227" s="508" t="s">
        <v>135</v>
      </c>
      <c r="B227" s="509" t="s">
        <v>87</v>
      </c>
      <c r="C227" s="347">
        <v>1400000000</v>
      </c>
      <c r="D227" s="347">
        <v>1400000000</v>
      </c>
      <c r="E227" s="510">
        <v>42892</v>
      </c>
      <c r="F227" s="510">
        <v>43257</v>
      </c>
      <c r="G227" s="511" t="s">
        <v>88</v>
      </c>
      <c r="H227" s="509" t="s">
        <v>89</v>
      </c>
      <c r="I227" s="510">
        <v>41066</v>
      </c>
      <c r="J227" s="512">
        <v>30</v>
      </c>
      <c r="K227" s="278"/>
    </row>
    <row r="228" spans="1:11" x14ac:dyDescent="0.2">
      <c r="A228" s="508" t="s">
        <v>136</v>
      </c>
      <c r="B228" s="509" t="s">
        <v>105</v>
      </c>
      <c r="C228" s="347">
        <v>650000000</v>
      </c>
      <c r="D228" s="347">
        <v>4903762499.9999905</v>
      </c>
      <c r="E228" s="510">
        <v>43635</v>
      </c>
      <c r="F228" s="510">
        <v>44001</v>
      </c>
      <c r="G228" s="511" t="s">
        <v>92</v>
      </c>
      <c r="H228" s="509" t="s">
        <v>93</v>
      </c>
      <c r="I228" s="510">
        <v>41079</v>
      </c>
      <c r="J228" s="512">
        <v>31</v>
      </c>
      <c r="K228" s="278"/>
    </row>
    <row r="229" spans="1:11" x14ac:dyDescent="0.2">
      <c r="A229" s="508" t="s">
        <v>138</v>
      </c>
      <c r="B229" s="509" t="s">
        <v>105</v>
      </c>
      <c r="C229" s="347">
        <v>1000000000</v>
      </c>
      <c r="D229" s="347">
        <v>7450000000</v>
      </c>
      <c r="E229" s="510">
        <v>43045</v>
      </c>
      <c r="F229" s="510">
        <v>43410</v>
      </c>
      <c r="G229" s="511" t="s">
        <v>92</v>
      </c>
      <c r="H229" s="509" t="s">
        <v>93</v>
      </c>
      <c r="I229" s="510">
        <v>41219</v>
      </c>
      <c r="J229" s="512">
        <v>32</v>
      </c>
      <c r="K229" s="278"/>
    </row>
    <row r="230" spans="1:11" x14ac:dyDescent="0.2">
      <c r="A230" s="508" t="s">
        <v>139</v>
      </c>
      <c r="B230" s="509" t="s">
        <v>87</v>
      </c>
      <c r="C230" s="347">
        <v>1000000000</v>
      </c>
      <c r="D230" s="347">
        <v>1000000000</v>
      </c>
      <c r="E230" s="510">
        <v>43802</v>
      </c>
      <c r="F230" s="510">
        <v>44168</v>
      </c>
      <c r="G230" s="511" t="s">
        <v>92</v>
      </c>
      <c r="H230" s="509" t="s">
        <v>93</v>
      </c>
      <c r="I230" s="510">
        <v>41246</v>
      </c>
      <c r="J230" s="512">
        <v>34</v>
      </c>
      <c r="K230" s="278"/>
    </row>
    <row r="231" spans="1:11" x14ac:dyDescent="0.2">
      <c r="A231" s="508" t="s">
        <v>140</v>
      </c>
      <c r="B231" s="509" t="s">
        <v>87</v>
      </c>
      <c r="C231" s="347">
        <v>1000000000</v>
      </c>
      <c r="D231" s="347">
        <v>1000000000</v>
      </c>
      <c r="E231" s="510">
        <v>43437</v>
      </c>
      <c r="F231" s="510">
        <v>43802</v>
      </c>
      <c r="G231" s="511" t="s">
        <v>88</v>
      </c>
      <c r="H231" s="509" t="s">
        <v>89</v>
      </c>
      <c r="I231" s="510">
        <v>41246</v>
      </c>
      <c r="J231" s="512">
        <v>35</v>
      </c>
      <c r="K231" s="278"/>
    </row>
    <row r="232" spans="1:11" x14ac:dyDescent="0.2">
      <c r="A232" s="508" t="s">
        <v>141</v>
      </c>
      <c r="B232" s="509" t="s">
        <v>87</v>
      </c>
      <c r="C232" s="347">
        <v>5220000000</v>
      </c>
      <c r="D232" s="347">
        <v>5220000000</v>
      </c>
      <c r="E232" s="510">
        <v>43802</v>
      </c>
      <c r="F232" s="510">
        <v>44168</v>
      </c>
      <c r="G232" s="511" t="s">
        <v>88</v>
      </c>
      <c r="H232" s="509" t="s">
        <v>89</v>
      </c>
      <c r="I232" s="510">
        <v>41246</v>
      </c>
      <c r="J232" s="512">
        <v>33</v>
      </c>
      <c r="K232" s="278"/>
    </row>
    <row r="233" spans="1:11" x14ac:dyDescent="0.2">
      <c r="A233" s="508" t="s">
        <v>142</v>
      </c>
      <c r="B233" s="509" t="s">
        <v>87</v>
      </c>
      <c r="C233" s="347">
        <v>1000000000</v>
      </c>
      <c r="D233" s="347">
        <v>1000000000</v>
      </c>
      <c r="E233" s="510">
        <v>46769</v>
      </c>
      <c r="F233" s="510">
        <v>47135</v>
      </c>
      <c r="G233" s="511" t="s">
        <v>92</v>
      </c>
      <c r="H233" s="509" t="s">
        <v>93</v>
      </c>
      <c r="I233" s="510">
        <v>41291</v>
      </c>
      <c r="J233" s="512">
        <v>36</v>
      </c>
      <c r="K233" s="278"/>
    </row>
    <row r="234" spans="1:11" x14ac:dyDescent="0.2">
      <c r="A234" s="508" t="s">
        <v>143</v>
      </c>
      <c r="B234" s="509" t="s">
        <v>105</v>
      </c>
      <c r="C234" s="347">
        <v>1000000000</v>
      </c>
      <c r="D234" s="347">
        <v>7409300000</v>
      </c>
      <c r="E234" s="510">
        <v>44956</v>
      </c>
      <c r="F234" s="510">
        <v>45321</v>
      </c>
      <c r="G234" s="511" t="s">
        <v>92</v>
      </c>
      <c r="H234" s="509" t="s">
        <v>93</v>
      </c>
      <c r="I234" s="510">
        <v>41304</v>
      </c>
      <c r="J234" s="512">
        <v>37</v>
      </c>
      <c r="K234" s="278"/>
    </row>
    <row r="235" spans="1:11" x14ac:dyDescent="0.2">
      <c r="A235" s="508" t="s">
        <v>146</v>
      </c>
      <c r="B235" s="509" t="s">
        <v>87</v>
      </c>
      <c r="C235" s="513">
        <v>5000000000</v>
      </c>
      <c r="D235" s="513">
        <v>5000000000</v>
      </c>
      <c r="E235" s="514">
        <v>44181</v>
      </c>
      <c r="F235" s="510">
        <v>44546</v>
      </c>
      <c r="G235" s="511" t="s">
        <v>88</v>
      </c>
      <c r="H235" s="509" t="s">
        <v>89</v>
      </c>
      <c r="I235" s="510">
        <v>41500</v>
      </c>
      <c r="J235" s="512">
        <v>38</v>
      </c>
      <c r="K235" s="278"/>
    </row>
    <row r="236" spans="1:11" x14ac:dyDescent="0.2">
      <c r="A236" s="508" t="s">
        <v>147</v>
      </c>
      <c r="B236" s="515" t="s">
        <v>87</v>
      </c>
      <c r="C236" s="516">
        <v>550000000</v>
      </c>
      <c r="D236" s="516">
        <v>550000000</v>
      </c>
      <c r="E236" s="517">
        <v>44181</v>
      </c>
      <c r="F236" s="518">
        <v>44546</v>
      </c>
      <c r="G236" s="511" t="s">
        <v>92</v>
      </c>
      <c r="H236" s="509" t="s">
        <v>93</v>
      </c>
      <c r="I236" s="510">
        <v>41506</v>
      </c>
      <c r="J236" s="512">
        <v>39</v>
      </c>
      <c r="K236" s="278"/>
    </row>
    <row r="237" spans="1:11" s="307" customFormat="1" x14ac:dyDescent="0.2">
      <c r="A237" s="508" t="s">
        <v>148</v>
      </c>
      <c r="B237" s="515" t="s">
        <v>87</v>
      </c>
      <c r="C237" s="516">
        <v>150000000</v>
      </c>
      <c r="D237" s="516">
        <v>150000000</v>
      </c>
      <c r="E237" s="517">
        <v>47002</v>
      </c>
      <c r="F237" s="517">
        <v>47367</v>
      </c>
      <c r="G237" s="511" t="s">
        <v>92</v>
      </c>
      <c r="H237" s="512" t="s">
        <v>93</v>
      </c>
      <c r="I237" s="510">
        <v>41523</v>
      </c>
      <c r="J237" s="512">
        <v>40</v>
      </c>
      <c r="K237" s="279"/>
    </row>
    <row r="238" spans="1:11" s="307" customFormat="1" x14ac:dyDescent="0.2">
      <c r="A238" s="508" t="s">
        <v>149</v>
      </c>
      <c r="B238" s="515" t="s">
        <v>151</v>
      </c>
      <c r="C238" s="516">
        <v>700000000</v>
      </c>
      <c r="D238" s="516">
        <v>647500000</v>
      </c>
      <c r="E238" s="517">
        <v>43437</v>
      </c>
      <c r="F238" s="517">
        <v>43802</v>
      </c>
      <c r="G238" s="519" t="s">
        <v>88</v>
      </c>
      <c r="H238" s="515" t="s">
        <v>89</v>
      </c>
      <c r="I238" s="517">
        <v>41611</v>
      </c>
      <c r="J238" s="515">
        <v>41</v>
      </c>
      <c r="K238" s="279"/>
    </row>
    <row r="239" spans="1:11" s="307" customFormat="1" x14ac:dyDescent="0.2">
      <c r="A239" s="508" t="s">
        <v>150</v>
      </c>
      <c r="B239" s="515" t="s">
        <v>151</v>
      </c>
      <c r="C239" s="516">
        <v>300000000</v>
      </c>
      <c r="D239" s="516">
        <v>277500000</v>
      </c>
      <c r="E239" s="517">
        <v>43437</v>
      </c>
      <c r="F239" s="517">
        <v>43802</v>
      </c>
      <c r="G239" s="519" t="s">
        <v>92</v>
      </c>
      <c r="H239" s="515" t="s">
        <v>93</v>
      </c>
      <c r="I239" s="517">
        <v>41611</v>
      </c>
      <c r="J239" s="515">
        <v>42</v>
      </c>
      <c r="K239" s="279"/>
    </row>
    <row r="240" spans="1:11" s="307" customFormat="1" x14ac:dyDescent="0.2">
      <c r="A240" s="508" t="s">
        <v>186</v>
      </c>
      <c r="B240" s="515" t="s">
        <v>105</v>
      </c>
      <c r="C240" s="516">
        <v>500000000</v>
      </c>
      <c r="D240" s="516">
        <v>4122500000</v>
      </c>
      <c r="E240" s="517">
        <v>44267</v>
      </c>
      <c r="F240" s="517">
        <v>44632</v>
      </c>
      <c r="G240" s="519" t="s">
        <v>92</v>
      </c>
      <c r="H240" s="515" t="s">
        <v>93</v>
      </c>
      <c r="I240" s="517">
        <v>41710</v>
      </c>
      <c r="J240" s="515">
        <v>43</v>
      </c>
      <c r="K240" s="279"/>
    </row>
    <row r="241" spans="1:11" s="307" customFormat="1" x14ac:dyDescent="0.2">
      <c r="A241" s="508" t="s">
        <v>224</v>
      </c>
      <c r="B241" s="515" t="s">
        <v>87</v>
      </c>
      <c r="C241" s="516">
        <v>3175000000</v>
      </c>
      <c r="D241" s="516">
        <v>3175000000</v>
      </c>
      <c r="E241" s="517">
        <v>44602</v>
      </c>
      <c r="F241" s="517">
        <v>44967</v>
      </c>
      <c r="G241" s="519" t="s">
        <v>88</v>
      </c>
      <c r="H241" s="515" t="s">
        <v>89</v>
      </c>
      <c r="I241" s="517">
        <v>42073</v>
      </c>
      <c r="J241" s="515">
        <v>44</v>
      </c>
      <c r="K241" s="279"/>
    </row>
    <row r="242" spans="1:11" s="307" customFormat="1" x14ac:dyDescent="0.2">
      <c r="A242" s="508" t="s">
        <v>225</v>
      </c>
      <c r="B242" s="515" t="s">
        <v>87</v>
      </c>
      <c r="C242" s="516">
        <v>1150000000</v>
      </c>
      <c r="D242" s="516">
        <v>1150000000</v>
      </c>
      <c r="E242" s="517">
        <v>44470</v>
      </c>
      <c r="F242" s="517">
        <v>44835</v>
      </c>
      <c r="G242" s="519" t="s">
        <v>92</v>
      </c>
      <c r="H242" s="515" t="s">
        <v>93</v>
      </c>
      <c r="I242" s="517">
        <v>42095</v>
      </c>
      <c r="J242" s="515">
        <v>45</v>
      </c>
      <c r="K242" s="279"/>
    </row>
    <row r="243" spans="1:11" s="307" customFormat="1" x14ac:dyDescent="0.2">
      <c r="A243" s="621" t="s">
        <v>254</v>
      </c>
      <c r="B243" s="529" t="s">
        <v>105</v>
      </c>
      <c r="C243" s="622">
        <v>500000000</v>
      </c>
      <c r="D243" s="622">
        <v>4636750000</v>
      </c>
      <c r="E243" s="528">
        <v>44497</v>
      </c>
      <c r="F243" s="528">
        <v>44862</v>
      </c>
      <c r="G243" s="601" t="s">
        <v>92</v>
      </c>
      <c r="H243" s="529" t="s">
        <v>93</v>
      </c>
      <c r="I243" s="528">
        <v>42305</v>
      </c>
      <c r="J243" s="529">
        <v>46</v>
      </c>
      <c r="K243" s="279"/>
    </row>
    <row r="244" spans="1:11" x14ac:dyDescent="0.2">
      <c r="K244" s="278"/>
    </row>
    <row r="245" spans="1:11" x14ac:dyDescent="0.2">
      <c r="C245" s="467"/>
    </row>
  </sheetData>
  <mergeCells count="8">
    <mergeCell ref="A144:F144"/>
    <mergeCell ref="G144:L144"/>
    <mergeCell ref="A5:F5"/>
    <mergeCell ref="D40:E40"/>
    <mergeCell ref="A48:F48"/>
    <mergeCell ref="A61:F61"/>
    <mergeCell ref="A73:F73"/>
    <mergeCell ref="A108:F10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"/>
  <sheetViews>
    <sheetView topLeftCell="A49" workbookViewId="0">
      <selection activeCell="C79" sqref="C79"/>
    </sheetView>
  </sheetViews>
  <sheetFormatPr baseColWidth="10" defaultRowHeight="12.75" x14ac:dyDescent="0.2"/>
  <cols>
    <col min="1" max="1" width="51" style="275" customWidth="1"/>
    <col min="2" max="2" width="24.5703125" style="275" bestFit="1" customWidth="1"/>
    <col min="3" max="3" width="23.85546875" style="275" customWidth="1"/>
    <col min="4" max="4" width="35.42578125" style="275" customWidth="1"/>
    <col min="5" max="5" width="22.140625" style="275" bestFit="1" customWidth="1"/>
    <col min="6" max="6" width="24" style="275" bestFit="1" customWidth="1"/>
    <col min="7" max="10" width="22.14062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7" x14ac:dyDescent="0.2">
      <c r="A1" s="273" t="s">
        <v>145</v>
      </c>
      <c r="B1" s="274"/>
      <c r="C1" s="274"/>
      <c r="D1" s="274"/>
      <c r="E1" s="274"/>
    </row>
    <row r="2" spans="1:7" x14ac:dyDescent="0.2">
      <c r="A2" s="274" t="s">
        <v>1</v>
      </c>
      <c r="B2" s="274"/>
      <c r="C2" s="276">
        <v>41639</v>
      </c>
      <c r="E2" s="274"/>
    </row>
    <row r="3" spans="1:7" x14ac:dyDescent="0.2">
      <c r="A3" s="274" t="s">
        <v>9</v>
      </c>
      <c r="B3" s="274"/>
      <c r="C3" s="277" t="s">
        <v>10</v>
      </c>
      <c r="E3" s="274"/>
      <c r="G3" s="278"/>
    </row>
    <row r="4" spans="1:7" x14ac:dyDescent="0.2">
      <c r="A4" s="274"/>
      <c r="B4" s="274"/>
      <c r="C4" s="274"/>
      <c r="D4" s="274"/>
      <c r="E4" s="274"/>
      <c r="G4" s="279"/>
    </row>
    <row r="5" spans="1:7" x14ac:dyDescent="0.2">
      <c r="A5" s="629" t="s">
        <v>13</v>
      </c>
      <c r="B5" s="630"/>
      <c r="C5" s="630"/>
      <c r="D5" s="630"/>
      <c r="E5" s="630"/>
      <c r="F5" s="631"/>
      <c r="G5" s="279"/>
    </row>
    <row r="6" spans="1:7" ht="12.75" customHeight="1" x14ac:dyDescent="0.2">
      <c r="A6" s="280"/>
      <c r="B6" s="280" t="s">
        <v>4</v>
      </c>
      <c r="C6" s="280" t="s">
        <v>5</v>
      </c>
      <c r="D6" s="280" t="s">
        <v>76</v>
      </c>
      <c r="E6" s="281" t="s">
        <v>79</v>
      </c>
      <c r="F6" s="282" t="s">
        <v>11</v>
      </c>
      <c r="G6" s="29"/>
    </row>
    <row r="7" spans="1:7" x14ac:dyDescent="0.2">
      <c r="A7" s="283" t="s">
        <v>2</v>
      </c>
      <c r="B7" s="20">
        <v>48558388394.970001</v>
      </c>
      <c r="C7" s="283">
        <f>B7/$B$10</f>
        <v>0.72229191501779599</v>
      </c>
      <c r="D7" s="7">
        <v>0.48628624999999998</v>
      </c>
      <c r="E7" s="376">
        <v>38708</v>
      </c>
      <c r="F7" s="375">
        <f>B7/E7</f>
        <v>1254479.3943104786</v>
      </c>
      <c r="G7" s="279"/>
    </row>
    <row r="8" spans="1:7" x14ac:dyDescent="0.2">
      <c r="A8" s="283" t="s">
        <v>3</v>
      </c>
      <c r="B8" s="13">
        <v>9103576030.3299999</v>
      </c>
      <c r="C8" s="283">
        <f>B8/$B$10</f>
        <v>0.13541304771017251</v>
      </c>
      <c r="D8" s="7">
        <v>0.16228946</v>
      </c>
      <c r="E8" s="41">
        <v>749</v>
      </c>
      <c r="F8" s="375">
        <f>B8/E8</f>
        <v>12154307.11659546</v>
      </c>
      <c r="G8" s="279"/>
    </row>
    <row r="9" spans="1:7" x14ac:dyDescent="0.2">
      <c r="A9" s="283" t="s">
        <v>78</v>
      </c>
      <c r="B9" s="284">
        <v>9566239830.2794228</v>
      </c>
      <c r="C9" s="283">
        <f>B9/$B$10</f>
        <v>0.14229503727203152</v>
      </c>
      <c r="D9" s="285"/>
      <c r="E9" s="286"/>
      <c r="F9" s="287"/>
      <c r="G9" s="278"/>
    </row>
    <row r="10" spans="1:7" x14ac:dyDescent="0.2">
      <c r="A10" s="288" t="s">
        <v>7</v>
      </c>
      <c r="B10" s="289">
        <f>SUM(B7:B9)</f>
        <v>67228204255.579422</v>
      </c>
      <c r="C10" s="288">
        <f>B10/$B$10</f>
        <v>1</v>
      </c>
      <c r="D10" s="288">
        <f>B7/(B7+B8)*D7+B8/(B7+B8)*D8</f>
        <v>0.4351341701021858</v>
      </c>
      <c r="E10" s="290">
        <f>SUM(E7:E9)</f>
        <v>39457</v>
      </c>
      <c r="F10" s="291">
        <f>(B7+B8)/E10</f>
        <v>1461387.445201105</v>
      </c>
      <c r="G10" s="278"/>
    </row>
    <row r="11" spans="1:7" s="278" customFormat="1" x14ac:dyDescent="0.2">
      <c r="A11" s="292"/>
      <c r="B11" s="293"/>
      <c r="C11" s="292"/>
      <c r="D11" s="292"/>
      <c r="E11" s="294"/>
      <c r="F11" s="295"/>
    </row>
    <row r="12" spans="1:7" s="278" customFormat="1" x14ac:dyDescent="0.2">
      <c r="A12" s="292"/>
      <c r="B12" s="293"/>
      <c r="C12" s="292"/>
      <c r="D12" s="292"/>
      <c r="E12" s="294"/>
      <c r="F12" s="295"/>
    </row>
    <row r="13" spans="1:7" s="278" customFormat="1" x14ac:dyDescent="0.2">
      <c r="A13" s="629" t="s">
        <v>184</v>
      </c>
      <c r="B13" s="630"/>
      <c r="C13" s="630"/>
      <c r="D13" s="630"/>
      <c r="E13" s="630"/>
      <c r="F13" s="631"/>
    </row>
    <row r="14" spans="1:7" s="278" customFormat="1" x14ac:dyDescent="0.2">
      <c r="A14" s="495"/>
      <c r="B14" s="496"/>
      <c r="C14" s="280" t="s">
        <v>179</v>
      </c>
      <c r="D14" s="494" t="s">
        <v>172</v>
      </c>
      <c r="E14" s="494" t="s">
        <v>173</v>
      </c>
      <c r="F14" s="494" t="s">
        <v>174</v>
      </c>
    </row>
    <row r="15" spans="1:7" s="278" customFormat="1" ht="15" x14ac:dyDescent="0.2">
      <c r="A15" s="497" t="s">
        <v>180</v>
      </c>
      <c r="B15" s="498"/>
      <c r="C15" s="284">
        <v>0</v>
      </c>
      <c r="D15" s="284">
        <v>522420513.80000001</v>
      </c>
      <c r="E15" s="284">
        <v>17202760684.09</v>
      </c>
      <c r="F15" s="284">
        <v>29055181615.349998</v>
      </c>
    </row>
    <row r="16" spans="1:7" s="278" customFormat="1" ht="15" x14ac:dyDescent="0.2">
      <c r="A16" s="497" t="s">
        <v>181</v>
      </c>
      <c r="B16" s="498"/>
      <c r="C16" s="284">
        <v>0</v>
      </c>
      <c r="D16" s="284">
        <v>19366701.784196299</v>
      </c>
      <c r="E16" s="284">
        <v>805360505.57533205</v>
      </c>
      <c r="F16" s="284">
        <v>3666799557.6359</v>
      </c>
    </row>
    <row r="17" spans="1:6" s="278" customFormat="1" x14ac:dyDescent="0.2">
      <c r="A17" s="499" t="s">
        <v>183</v>
      </c>
      <c r="B17" s="489"/>
      <c r="C17" s="490" t="s">
        <v>175</v>
      </c>
      <c r="D17" s="491" t="s">
        <v>176</v>
      </c>
      <c r="E17" s="491" t="s">
        <v>177</v>
      </c>
      <c r="F17" s="492" t="s">
        <v>178</v>
      </c>
    </row>
    <row r="18" spans="1:6" s="278" customFormat="1" ht="15" x14ac:dyDescent="0.2">
      <c r="A18" s="493" t="s">
        <v>182</v>
      </c>
      <c r="B18" s="293"/>
      <c r="C18" s="292"/>
      <c r="D18" s="292"/>
      <c r="E18" s="294"/>
      <c r="F18" s="295"/>
    </row>
    <row r="19" spans="1:6" s="278" customFormat="1" ht="15" x14ac:dyDescent="0.2">
      <c r="A19" s="493" t="s">
        <v>185</v>
      </c>
      <c r="B19" s="293"/>
      <c r="C19" s="292"/>
      <c r="D19" s="292"/>
      <c r="E19" s="294"/>
      <c r="F19" s="295"/>
    </row>
    <row r="20" spans="1:6" s="278" customFormat="1" x14ac:dyDescent="0.2">
      <c r="A20" s="292"/>
      <c r="B20" s="293"/>
      <c r="C20" s="292"/>
      <c r="D20" s="292"/>
      <c r="E20" s="294"/>
      <c r="F20" s="295"/>
    </row>
    <row r="22" spans="1:6" x14ac:dyDescent="0.2">
      <c r="A22" s="629" t="s">
        <v>36</v>
      </c>
      <c r="B22" s="630"/>
      <c r="C22" s="630"/>
      <c r="D22" s="630"/>
      <c r="E22" s="630"/>
      <c r="F22" s="631"/>
    </row>
    <row r="23" spans="1:6" x14ac:dyDescent="0.2">
      <c r="A23" s="296" t="s">
        <v>14</v>
      </c>
      <c r="B23" s="297"/>
      <c r="C23" s="297"/>
      <c r="D23" s="297"/>
      <c r="E23" s="297"/>
      <c r="F23" s="297"/>
    </row>
    <row r="24" spans="1:6" x14ac:dyDescent="0.2">
      <c r="A24" s="298"/>
      <c r="B24" s="279"/>
      <c r="C24" s="279"/>
      <c r="D24" s="279"/>
      <c r="E24" s="279"/>
      <c r="F24" s="279"/>
    </row>
    <row r="25" spans="1:6" x14ac:dyDescent="0.2">
      <c r="A25" s="42" t="s">
        <v>31</v>
      </c>
      <c r="B25" s="143"/>
      <c r="C25" s="143"/>
      <c r="D25" s="278"/>
      <c r="E25" s="278"/>
      <c r="F25" s="278"/>
    </row>
    <row r="26" spans="1:6" x14ac:dyDescent="0.2">
      <c r="A26" s="145"/>
      <c r="B26" s="144"/>
      <c r="C26" s="144"/>
    </row>
    <row r="27" spans="1:6" x14ac:dyDescent="0.2">
      <c r="A27" s="78" t="s">
        <v>15</v>
      </c>
      <c r="B27" s="146" t="s">
        <v>16</v>
      </c>
      <c r="C27" s="147" t="s">
        <v>211</v>
      </c>
      <c r="D27" s="299" t="s">
        <v>35</v>
      </c>
    </row>
    <row r="28" spans="1:6" x14ac:dyDescent="0.2">
      <c r="A28" s="83" t="s">
        <v>18</v>
      </c>
      <c r="B28" s="142">
        <v>7516119557</v>
      </c>
      <c r="C28" s="35">
        <v>9935</v>
      </c>
      <c r="D28" s="300">
        <f>B28/$B$39</f>
        <v>0.15478519377249197</v>
      </c>
    </row>
    <row r="29" spans="1:6" x14ac:dyDescent="0.2">
      <c r="A29" s="74" t="s">
        <v>19</v>
      </c>
      <c r="B29" s="141">
        <v>7431128927</v>
      </c>
      <c r="C29" s="19">
        <v>5739</v>
      </c>
      <c r="D29" s="300">
        <f t="shared" ref="D29:D39" si="0">B29/$B$39</f>
        <v>0.1530349167800053</v>
      </c>
    </row>
    <row r="30" spans="1:6" x14ac:dyDescent="0.2">
      <c r="A30" s="74" t="s">
        <v>20</v>
      </c>
      <c r="B30" s="141">
        <v>33611139911</v>
      </c>
      <c r="C30" s="19">
        <v>23034</v>
      </c>
      <c r="D30" s="300">
        <f t="shared" si="0"/>
        <v>0.69217988944750275</v>
      </c>
    </row>
    <row r="31" spans="1:6" x14ac:dyDescent="0.2">
      <c r="A31" s="74" t="s">
        <v>21</v>
      </c>
      <c r="B31" s="54"/>
      <c r="C31" s="19"/>
      <c r="D31" s="300">
        <f t="shared" si="0"/>
        <v>0</v>
      </c>
    </row>
    <row r="32" spans="1:6" x14ac:dyDescent="0.2">
      <c r="A32" s="74" t="s">
        <v>22</v>
      </c>
      <c r="B32" s="71"/>
      <c r="C32" s="71"/>
      <c r="D32" s="300">
        <f t="shared" si="0"/>
        <v>0</v>
      </c>
    </row>
    <row r="33" spans="1:10" x14ac:dyDescent="0.2">
      <c r="A33" s="74" t="s">
        <v>23</v>
      </c>
      <c r="B33" s="71"/>
      <c r="C33" s="71"/>
      <c r="D33" s="300">
        <f t="shared" si="0"/>
        <v>0</v>
      </c>
    </row>
    <row r="34" spans="1:10" x14ac:dyDescent="0.2">
      <c r="A34" s="74" t="s">
        <v>24</v>
      </c>
      <c r="B34" s="71"/>
      <c r="C34" s="71"/>
      <c r="D34" s="300">
        <f t="shared" si="0"/>
        <v>0</v>
      </c>
    </row>
    <row r="35" spans="1:10" x14ac:dyDescent="0.2">
      <c r="A35" s="74" t="s">
        <v>25</v>
      </c>
      <c r="B35" s="71"/>
      <c r="C35" s="71"/>
      <c r="D35" s="300">
        <f t="shared" si="0"/>
        <v>0</v>
      </c>
    </row>
    <row r="36" spans="1:10" x14ac:dyDescent="0.2">
      <c r="A36" s="74" t="s">
        <v>26</v>
      </c>
      <c r="B36" s="71"/>
      <c r="C36" s="71"/>
      <c r="D36" s="300">
        <f t="shared" si="0"/>
        <v>0</v>
      </c>
    </row>
    <row r="37" spans="1:10" x14ac:dyDescent="0.2">
      <c r="A37" s="74" t="s">
        <v>27</v>
      </c>
      <c r="B37" s="71"/>
      <c r="C37" s="71"/>
      <c r="D37" s="300">
        <f t="shared" si="0"/>
        <v>0</v>
      </c>
    </row>
    <row r="38" spans="1:10" ht="13.5" thickBot="1" x14ac:dyDescent="0.25">
      <c r="A38" s="38" t="s">
        <v>28</v>
      </c>
      <c r="B38" s="56"/>
      <c r="C38" s="56"/>
      <c r="D38" s="301">
        <f t="shared" si="0"/>
        <v>0</v>
      </c>
    </row>
    <row r="39" spans="1:10" ht="13.5" thickTop="1" x14ac:dyDescent="0.2">
      <c r="A39" s="49" t="s">
        <v>4</v>
      </c>
      <c r="B39" s="5">
        <f>SUM(B28:B38)</f>
        <v>48558388395</v>
      </c>
      <c r="C39" s="5">
        <f>SUM(C28:C38)</f>
        <v>38708</v>
      </c>
      <c r="D39" s="302">
        <f t="shared" si="0"/>
        <v>1</v>
      </c>
      <c r="J39" s="303"/>
    </row>
    <row r="40" spans="1:10" x14ac:dyDescent="0.2">
      <c r="A40" s="47"/>
      <c r="B40" s="82"/>
      <c r="C40" s="82"/>
      <c r="J40" s="304"/>
    </row>
    <row r="41" spans="1:10" x14ac:dyDescent="0.2">
      <c r="A41" s="42" t="s">
        <v>32</v>
      </c>
      <c r="B41" s="33"/>
      <c r="C41" s="33"/>
      <c r="D41" s="305"/>
      <c r="E41" s="305"/>
      <c r="F41" s="305"/>
    </row>
    <row r="42" spans="1:10" x14ac:dyDescent="0.2">
      <c r="A42" s="15"/>
      <c r="B42" s="15"/>
      <c r="C42" s="15"/>
    </row>
    <row r="43" spans="1:10" x14ac:dyDescent="0.2">
      <c r="A43" s="88" t="s">
        <v>29</v>
      </c>
      <c r="B43" s="89" t="s">
        <v>16</v>
      </c>
      <c r="C43" s="89" t="s">
        <v>211</v>
      </c>
      <c r="D43" s="299" t="s">
        <v>35</v>
      </c>
    </row>
    <row r="44" spans="1:10" x14ac:dyDescent="0.2">
      <c r="A44" s="67" t="s">
        <v>18</v>
      </c>
      <c r="B44" s="141">
        <v>10636792403</v>
      </c>
      <c r="C44" s="49">
        <v>12847</v>
      </c>
      <c r="D44" s="300">
        <f>B44/$B$55</f>
        <v>0.21905159447288489</v>
      </c>
    </row>
    <row r="45" spans="1:10" x14ac:dyDescent="0.2">
      <c r="A45" s="67" t="s">
        <v>19</v>
      </c>
      <c r="B45" s="141">
        <v>10799256250</v>
      </c>
      <c r="C45" s="49">
        <v>8257</v>
      </c>
      <c r="D45" s="300">
        <f t="shared" ref="D45:D53" si="1">B45/$B$55</f>
        <v>0.22239733662721251</v>
      </c>
    </row>
    <row r="46" spans="1:10" x14ac:dyDescent="0.2">
      <c r="A46" s="67" t="s">
        <v>20</v>
      </c>
      <c r="B46" s="141">
        <v>20554818355</v>
      </c>
      <c r="C46" s="49">
        <v>13702</v>
      </c>
      <c r="D46" s="300">
        <f t="shared" si="1"/>
        <v>0.42330108214703593</v>
      </c>
    </row>
    <row r="47" spans="1:10" x14ac:dyDescent="0.2">
      <c r="A47" s="67" t="s">
        <v>21</v>
      </c>
      <c r="B47" s="141">
        <v>6481106908</v>
      </c>
      <c r="C47" s="49">
        <v>3855</v>
      </c>
      <c r="D47" s="300">
        <f t="shared" si="1"/>
        <v>0.13347038734592748</v>
      </c>
    </row>
    <row r="48" spans="1:10" x14ac:dyDescent="0.2">
      <c r="A48" s="67" t="s">
        <v>22</v>
      </c>
      <c r="B48" s="141">
        <v>86414479.189999998</v>
      </c>
      <c r="C48" s="49">
        <v>47</v>
      </c>
      <c r="D48" s="300">
        <f t="shared" si="1"/>
        <v>1.7795994069391286E-3</v>
      </c>
    </row>
    <row r="49" spans="1:6" x14ac:dyDescent="0.2">
      <c r="A49" s="67" t="s">
        <v>23</v>
      </c>
      <c r="B49" s="54"/>
      <c r="C49" s="49"/>
      <c r="D49" s="300">
        <f t="shared" si="1"/>
        <v>0</v>
      </c>
    </row>
    <row r="50" spans="1:6" x14ac:dyDescent="0.2">
      <c r="A50" s="67" t="s">
        <v>24</v>
      </c>
      <c r="B50" s="17"/>
      <c r="C50" s="137"/>
      <c r="D50" s="300">
        <f t="shared" si="1"/>
        <v>0</v>
      </c>
    </row>
    <row r="51" spans="1:6" x14ac:dyDescent="0.2">
      <c r="A51" s="67" t="s">
        <v>25</v>
      </c>
      <c r="B51" s="71"/>
      <c r="C51" s="138"/>
      <c r="D51" s="300">
        <f t="shared" si="1"/>
        <v>0</v>
      </c>
    </row>
    <row r="52" spans="1:6" x14ac:dyDescent="0.2">
      <c r="A52" s="67" t="s">
        <v>26</v>
      </c>
      <c r="B52" s="71"/>
      <c r="C52" s="138"/>
      <c r="D52" s="300">
        <f t="shared" si="1"/>
        <v>0</v>
      </c>
    </row>
    <row r="53" spans="1:6" x14ac:dyDescent="0.2">
      <c r="A53" s="67" t="s">
        <v>27</v>
      </c>
      <c r="B53" s="71"/>
      <c r="C53" s="138"/>
      <c r="D53" s="300">
        <f t="shared" si="1"/>
        <v>0</v>
      </c>
    </row>
    <row r="54" spans="1:6" ht="13.5" thickBot="1" x14ac:dyDescent="0.25">
      <c r="A54" s="43" t="s">
        <v>28</v>
      </c>
      <c r="B54" s="56"/>
      <c r="C54" s="56"/>
      <c r="D54" s="301">
        <f>B54/$B$55</f>
        <v>0</v>
      </c>
    </row>
    <row r="55" spans="1:6" ht="13.5" thickTop="1" x14ac:dyDescent="0.2">
      <c r="A55" s="19" t="s">
        <v>4</v>
      </c>
      <c r="B55" s="140">
        <f>SUM(B44:B54)</f>
        <v>48558388395.190002</v>
      </c>
      <c r="C55" s="140">
        <f>SUM(C44:C54)</f>
        <v>38708</v>
      </c>
      <c r="D55" s="302">
        <f>B55/$B$55</f>
        <v>1</v>
      </c>
    </row>
    <row r="57" spans="1:6" x14ac:dyDescent="0.2">
      <c r="A57" s="633" t="s">
        <v>30</v>
      </c>
      <c r="B57" s="633"/>
      <c r="C57" s="633"/>
      <c r="D57" s="633"/>
      <c r="E57" s="633"/>
      <c r="F57" s="633"/>
    </row>
    <row r="58" spans="1:6" x14ac:dyDescent="0.2">
      <c r="A58" s="306"/>
      <c r="B58" s="307"/>
      <c r="C58" s="307"/>
    </row>
    <row r="59" spans="1:6" x14ac:dyDescent="0.2">
      <c r="A59" s="42" t="s">
        <v>33</v>
      </c>
      <c r="B59" s="84"/>
      <c r="C59" s="84"/>
    </row>
    <row r="60" spans="1:6" x14ac:dyDescent="0.2">
      <c r="A60" s="86"/>
      <c r="B60" s="86"/>
      <c r="C60" s="86"/>
    </row>
    <row r="61" spans="1:6" x14ac:dyDescent="0.2">
      <c r="A61" s="85" t="s">
        <v>15</v>
      </c>
      <c r="B61" s="48" t="s">
        <v>16</v>
      </c>
      <c r="C61" s="58" t="s">
        <v>211</v>
      </c>
      <c r="D61" s="299" t="s">
        <v>35</v>
      </c>
    </row>
    <row r="62" spans="1:6" x14ac:dyDescent="0.2">
      <c r="A62" s="6" t="s">
        <v>18</v>
      </c>
      <c r="B62" s="23">
        <v>8332519201</v>
      </c>
      <c r="C62" s="73">
        <v>683</v>
      </c>
      <c r="D62" s="300">
        <f>B62/$B$73</f>
        <v>0.91530176420319753</v>
      </c>
    </row>
    <row r="63" spans="1:6" x14ac:dyDescent="0.2">
      <c r="A63" s="6" t="s">
        <v>19</v>
      </c>
      <c r="B63" s="50">
        <v>429681771.39999998</v>
      </c>
      <c r="C63" s="9">
        <v>36</v>
      </c>
      <c r="D63" s="300">
        <f t="shared" ref="D63:D73" si="2">B63/$B$73</f>
        <v>4.7199229179234983E-2</v>
      </c>
    </row>
    <row r="64" spans="1:6" x14ac:dyDescent="0.2">
      <c r="A64" s="6" t="s">
        <v>20</v>
      </c>
      <c r="B64" s="50">
        <v>341375057.80000001</v>
      </c>
      <c r="C64" s="9">
        <v>30</v>
      </c>
      <c r="D64" s="300">
        <f t="shared" si="2"/>
        <v>3.7499006617567651E-2</v>
      </c>
    </row>
    <row r="65" spans="1:4" x14ac:dyDescent="0.2">
      <c r="A65" s="6" t="s">
        <v>21</v>
      </c>
      <c r="B65" s="65"/>
      <c r="C65" s="70"/>
      <c r="D65" s="300">
        <f t="shared" si="2"/>
        <v>0</v>
      </c>
    </row>
    <row r="66" spans="1:4" x14ac:dyDescent="0.2">
      <c r="A66" s="6" t="s">
        <v>22</v>
      </c>
      <c r="B66" s="40"/>
      <c r="C66" s="40"/>
      <c r="D66" s="300">
        <f t="shared" si="2"/>
        <v>0</v>
      </c>
    </row>
    <row r="67" spans="1:4" x14ac:dyDescent="0.2">
      <c r="A67" s="6" t="s">
        <v>23</v>
      </c>
      <c r="B67" s="40"/>
      <c r="C67" s="40"/>
      <c r="D67" s="300">
        <f t="shared" si="2"/>
        <v>0</v>
      </c>
    </row>
    <row r="68" spans="1:4" x14ac:dyDescent="0.2">
      <c r="A68" s="6" t="s">
        <v>24</v>
      </c>
      <c r="B68" s="40"/>
      <c r="C68" s="40"/>
      <c r="D68" s="300">
        <f t="shared" si="2"/>
        <v>0</v>
      </c>
    </row>
    <row r="69" spans="1:4" x14ac:dyDescent="0.2">
      <c r="A69" s="6" t="s">
        <v>25</v>
      </c>
      <c r="B69" s="40"/>
      <c r="C69" s="40"/>
      <c r="D69" s="300">
        <f t="shared" si="2"/>
        <v>0</v>
      </c>
    </row>
    <row r="70" spans="1:4" x14ac:dyDescent="0.2">
      <c r="A70" s="6" t="s">
        <v>26</v>
      </c>
      <c r="B70" s="40"/>
      <c r="C70" s="40"/>
      <c r="D70" s="300">
        <f t="shared" si="2"/>
        <v>0</v>
      </c>
    </row>
    <row r="71" spans="1:4" x14ac:dyDescent="0.2">
      <c r="A71" s="6" t="s">
        <v>27</v>
      </c>
      <c r="B71" s="40"/>
      <c r="C71" s="40"/>
      <c r="D71" s="300">
        <f t="shared" si="2"/>
        <v>0</v>
      </c>
    </row>
    <row r="72" spans="1:4" ht="13.5" thickBot="1" x14ac:dyDescent="0.25">
      <c r="A72" s="25" t="s">
        <v>28</v>
      </c>
      <c r="B72" s="63"/>
      <c r="C72" s="63"/>
      <c r="D72" s="301">
        <f t="shared" si="2"/>
        <v>0</v>
      </c>
    </row>
    <row r="73" spans="1:4" ht="13.5" thickTop="1" x14ac:dyDescent="0.2">
      <c r="A73" s="1" t="s">
        <v>4</v>
      </c>
      <c r="B73" s="5">
        <f>SUM(B62:B72)</f>
        <v>9103576030.1999989</v>
      </c>
      <c r="C73" s="5">
        <f>SUM(C62:C72)</f>
        <v>749</v>
      </c>
      <c r="D73" s="302">
        <f t="shared" si="2"/>
        <v>1</v>
      </c>
    </row>
    <row r="74" spans="1:4" x14ac:dyDescent="0.2">
      <c r="A74" s="2"/>
      <c r="B74" s="66"/>
      <c r="C74" s="66"/>
    </row>
    <row r="75" spans="1:4" x14ac:dyDescent="0.2">
      <c r="A75" s="2"/>
      <c r="B75" s="66"/>
      <c r="C75" s="66"/>
    </row>
    <row r="76" spans="1:4" x14ac:dyDescent="0.2">
      <c r="A76" s="42" t="s">
        <v>34</v>
      </c>
      <c r="B76" s="84"/>
      <c r="C76" s="84"/>
    </row>
    <row r="77" spans="1:4" x14ac:dyDescent="0.2">
      <c r="A77" s="55"/>
      <c r="B77" s="55"/>
      <c r="C77" s="55"/>
    </row>
    <row r="78" spans="1:4" x14ac:dyDescent="0.2">
      <c r="A78" s="57" t="s">
        <v>29</v>
      </c>
      <c r="B78" s="48" t="s">
        <v>16</v>
      </c>
      <c r="C78" s="58" t="s">
        <v>211</v>
      </c>
      <c r="D78" s="299" t="s">
        <v>35</v>
      </c>
    </row>
    <row r="79" spans="1:4" x14ac:dyDescent="0.2">
      <c r="A79" s="75" t="s">
        <v>18</v>
      </c>
      <c r="B79" s="23">
        <v>8474957549</v>
      </c>
      <c r="C79" s="73">
        <v>705</v>
      </c>
      <c r="D79" s="300">
        <f>B79/$B$73</f>
        <v>0.93094818133943913</v>
      </c>
    </row>
    <row r="80" spans="1:4" x14ac:dyDescent="0.2">
      <c r="A80" s="80" t="s">
        <v>19</v>
      </c>
      <c r="B80" s="50">
        <v>399474472.89999998</v>
      </c>
      <c r="C80" s="9">
        <v>26</v>
      </c>
      <c r="D80" s="300">
        <f t="shared" ref="D80:D90" si="3">B80/$B$73</f>
        <v>4.3881049773714452E-2</v>
      </c>
    </row>
    <row r="81" spans="1:13" x14ac:dyDescent="0.2">
      <c r="A81" s="80" t="s">
        <v>20</v>
      </c>
      <c r="B81" s="50">
        <v>184135471.40000001</v>
      </c>
      <c r="C81" s="9">
        <v>15</v>
      </c>
      <c r="D81" s="300">
        <f t="shared" si="3"/>
        <v>2.0226718686058437E-2</v>
      </c>
    </row>
    <row r="82" spans="1:13" x14ac:dyDescent="0.2">
      <c r="A82" s="80" t="s">
        <v>21</v>
      </c>
      <c r="B82" s="17">
        <v>45008537</v>
      </c>
      <c r="C82" s="70">
        <v>3</v>
      </c>
      <c r="D82" s="300">
        <f t="shared" si="3"/>
        <v>4.9440502117727905E-3</v>
      </c>
    </row>
    <row r="83" spans="1:13" x14ac:dyDescent="0.2">
      <c r="A83" s="80" t="s">
        <v>22</v>
      </c>
      <c r="B83" s="17"/>
      <c r="C83" s="70"/>
      <c r="D83" s="300">
        <f t="shared" si="3"/>
        <v>0</v>
      </c>
    </row>
    <row r="84" spans="1:13" x14ac:dyDescent="0.2">
      <c r="A84" s="80" t="s">
        <v>23</v>
      </c>
      <c r="B84" s="17"/>
      <c r="C84" s="70"/>
      <c r="D84" s="300">
        <f t="shared" si="3"/>
        <v>0</v>
      </c>
    </row>
    <row r="85" spans="1:13" x14ac:dyDescent="0.2">
      <c r="A85" s="80" t="s">
        <v>24</v>
      </c>
      <c r="B85" s="17"/>
      <c r="C85" s="70"/>
      <c r="D85" s="300">
        <f t="shared" si="3"/>
        <v>0</v>
      </c>
    </row>
    <row r="86" spans="1:13" x14ac:dyDescent="0.2">
      <c r="A86" s="80" t="s">
        <v>25</v>
      </c>
      <c r="B86" s="40"/>
      <c r="C86" s="40"/>
      <c r="D86" s="300">
        <f t="shared" si="3"/>
        <v>0</v>
      </c>
    </row>
    <row r="87" spans="1:13" x14ac:dyDescent="0.2">
      <c r="A87" s="80" t="s">
        <v>26</v>
      </c>
      <c r="B87" s="40"/>
      <c r="C87" s="40"/>
      <c r="D87" s="300">
        <f t="shared" si="3"/>
        <v>0</v>
      </c>
    </row>
    <row r="88" spans="1:13" x14ac:dyDescent="0.2">
      <c r="A88" s="80" t="s">
        <v>27</v>
      </c>
      <c r="B88" s="40"/>
      <c r="C88" s="40"/>
      <c r="D88" s="300">
        <f t="shared" si="3"/>
        <v>0</v>
      </c>
    </row>
    <row r="89" spans="1:13" ht="13.5" thickBot="1" x14ac:dyDescent="0.25">
      <c r="A89" s="36" t="s">
        <v>28</v>
      </c>
      <c r="B89" s="63"/>
      <c r="C89" s="63"/>
      <c r="D89" s="301">
        <f t="shared" si="3"/>
        <v>0</v>
      </c>
    </row>
    <row r="90" spans="1:13" ht="13.5" thickTop="1" x14ac:dyDescent="0.2">
      <c r="A90" s="65" t="s">
        <v>4</v>
      </c>
      <c r="B90" s="155">
        <f>SUM(B79:B89)</f>
        <v>9103576030.2999992</v>
      </c>
      <c r="C90" s="155">
        <f>SUM(C79:C89)</f>
        <v>749</v>
      </c>
      <c r="D90" s="302">
        <f t="shared" si="3"/>
        <v>1.0000000000109848</v>
      </c>
    </row>
    <row r="91" spans="1:13" x14ac:dyDescent="0.2">
      <c r="A91" s="215"/>
      <c r="B91" s="216"/>
      <c r="C91" s="216"/>
      <c r="D91" s="308"/>
    </row>
    <row r="93" spans="1:13" x14ac:dyDescent="0.2">
      <c r="A93" s="629" t="s">
        <v>77</v>
      </c>
      <c r="B93" s="630"/>
      <c r="C93" s="630"/>
      <c r="D93" s="630"/>
      <c r="E93" s="630"/>
      <c r="F93" s="630"/>
      <c r="G93" s="630"/>
      <c r="H93" s="630"/>
      <c r="I93" s="630"/>
      <c r="J93" s="630"/>
      <c r="K93" s="630"/>
      <c r="L93" s="630"/>
      <c r="M93" s="474"/>
    </row>
    <row r="94" spans="1:13" s="317" customFormat="1" x14ac:dyDescent="0.2">
      <c r="A94" s="310"/>
      <c r="B94" s="311" t="s">
        <v>4</v>
      </c>
      <c r="C94" s="312" t="s">
        <v>37</v>
      </c>
      <c r="D94" s="312" t="s">
        <v>38</v>
      </c>
      <c r="E94" s="313" t="s">
        <v>39</v>
      </c>
      <c r="F94" s="314" t="s">
        <v>40</v>
      </c>
      <c r="G94" s="315" t="s">
        <v>41</v>
      </c>
      <c r="H94" s="315" t="s">
        <v>42</v>
      </c>
      <c r="I94" s="315" t="s">
        <v>43</v>
      </c>
      <c r="J94" s="315" t="s">
        <v>44</v>
      </c>
      <c r="K94" s="315" t="s">
        <v>45</v>
      </c>
      <c r="L94" s="315" t="s">
        <v>46</v>
      </c>
      <c r="M94" s="316" t="s">
        <v>47</v>
      </c>
    </row>
    <row r="95" spans="1:13" x14ac:dyDescent="0.2">
      <c r="A95" s="249" t="s">
        <v>48</v>
      </c>
      <c r="B95" s="154">
        <f>SUM(C95:M95)</f>
        <v>8963670363.7900009</v>
      </c>
      <c r="C95" s="154">
        <v>2467431561</v>
      </c>
      <c r="D95" s="154">
        <v>2215980394</v>
      </c>
      <c r="E95" s="154">
        <v>3355831017</v>
      </c>
      <c r="F95" s="154">
        <v>915610075.60000002</v>
      </c>
      <c r="G95" s="154">
        <v>8817316.1899999995</v>
      </c>
      <c r="H95" s="154"/>
      <c r="I95" s="154">
        <v>0</v>
      </c>
      <c r="J95" s="154">
        <v>0</v>
      </c>
      <c r="K95" s="154">
        <v>0</v>
      </c>
      <c r="L95" s="154">
        <v>0</v>
      </c>
      <c r="M95" s="154">
        <v>0</v>
      </c>
    </row>
    <row r="96" spans="1:13" x14ac:dyDescent="0.2">
      <c r="A96" s="250" t="s">
        <v>49</v>
      </c>
      <c r="B96" s="154">
        <f t="shared" ref="B96:B114" si="4">SUM(C96:M96)</f>
        <v>1439200761.5500002</v>
      </c>
      <c r="C96" s="154">
        <v>269750876.19999999</v>
      </c>
      <c r="D96" s="154">
        <v>302287004.30000001</v>
      </c>
      <c r="E96" s="154">
        <v>654455238.89999998</v>
      </c>
      <c r="F96" s="154">
        <v>205613306.90000001</v>
      </c>
      <c r="G96" s="154">
        <v>7094335.25</v>
      </c>
      <c r="H96" s="154"/>
      <c r="I96" s="154">
        <v>0</v>
      </c>
      <c r="J96" s="154">
        <v>0</v>
      </c>
      <c r="K96" s="154">
        <v>0</v>
      </c>
      <c r="L96" s="154">
        <v>0</v>
      </c>
      <c r="M96" s="154">
        <v>0</v>
      </c>
    </row>
    <row r="97" spans="1:13" x14ac:dyDescent="0.2">
      <c r="A97" s="250" t="s">
        <v>50</v>
      </c>
      <c r="B97" s="154">
        <f t="shared" si="4"/>
        <v>2354695405.9000001</v>
      </c>
      <c r="C97" s="154">
        <v>580060607.20000005</v>
      </c>
      <c r="D97" s="154">
        <v>528258427.69999999</v>
      </c>
      <c r="E97" s="154">
        <v>858272894.70000005</v>
      </c>
      <c r="F97" s="154">
        <v>383789476.30000001</v>
      </c>
      <c r="G97" s="154">
        <v>4314000</v>
      </c>
      <c r="H97" s="154"/>
      <c r="I97" s="154">
        <v>0</v>
      </c>
      <c r="J97" s="154">
        <v>0</v>
      </c>
      <c r="K97" s="154">
        <v>0</v>
      </c>
      <c r="L97" s="154">
        <v>0</v>
      </c>
      <c r="M97" s="154">
        <v>0</v>
      </c>
    </row>
    <row r="98" spans="1:13" x14ac:dyDescent="0.2">
      <c r="A98" s="250" t="s">
        <v>51</v>
      </c>
      <c r="B98" s="154">
        <f t="shared" si="4"/>
        <v>23444165.850000001</v>
      </c>
      <c r="C98" s="154">
        <v>2697163.95</v>
      </c>
      <c r="D98" s="154">
        <v>1644998.09</v>
      </c>
      <c r="E98" s="154">
        <v>16772003.810000001</v>
      </c>
      <c r="F98" s="154">
        <v>2330000</v>
      </c>
      <c r="G98" s="154"/>
      <c r="H98" s="154"/>
      <c r="I98" s="154">
        <v>0</v>
      </c>
      <c r="J98" s="154">
        <v>0</v>
      </c>
      <c r="K98" s="154">
        <v>0</v>
      </c>
      <c r="L98" s="154">
        <v>0</v>
      </c>
      <c r="M98" s="154">
        <v>0</v>
      </c>
    </row>
    <row r="99" spans="1:13" x14ac:dyDescent="0.2">
      <c r="A99" s="250" t="s">
        <v>52</v>
      </c>
      <c r="B99" s="154">
        <f t="shared" si="4"/>
        <v>1322323477.3899999</v>
      </c>
      <c r="C99" s="154">
        <v>292335319.5</v>
      </c>
      <c r="D99" s="154">
        <v>342212811.80000001</v>
      </c>
      <c r="E99" s="154">
        <v>608856363.39999998</v>
      </c>
      <c r="F99" s="154">
        <v>78918982.689999998</v>
      </c>
      <c r="G99" s="154"/>
      <c r="H99" s="154"/>
      <c r="I99" s="154">
        <v>0</v>
      </c>
      <c r="J99" s="154">
        <v>0</v>
      </c>
      <c r="K99" s="154">
        <v>0</v>
      </c>
      <c r="L99" s="154">
        <v>0</v>
      </c>
      <c r="M99" s="154">
        <v>0</v>
      </c>
    </row>
    <row r="100" spans="1:13" x14ac:dyDescent="0.2">
      <c r="A100" s="250" t="s">
        <v>53</v>
      </c>
      <c r="B100" s="154">
        <f t="shared" si="4"/>
        <v>1223981855.5999999</v>
      </c>
      <c r="C100" s="154">
        <v>222771806</v>
      </c>
      <c r="D100" s="154">
        <v>228153116.59999999</v>
      </c>
      <c r="E100" s="154">
        <v>554436194</v>
      </c>
      <c r="F100" s="154">
        <v>217180739</v>
      </c>
      <c r="G100" s="154">
        <v>1440000</v>
      </c>
      <c r="H100" s="154"/>
      <c r="I100" s="154">
        <v>0</v>
      </c>
      <c r="J100" s="154">
        <v>0</v>
      </c>
      <c r="K100" s="154">
        <v>0</v>
      </c>
      <c r="L100" s="154">
        <v>0</v>
      </c>
      <c r="M100" s="154">
        <v>0</v>
      </c>
    </row>
    <row r="101" spans="1:13" x14ac:dyDescent="0.2">
      <c r="A101" s="250" t="s">
        <v>54</v>
      </c>
      <c r="B101" s="154">
        <f t="shared" si="4"/>
        <v>1762362392.4000001</v>
      </c>
      <c r="C101" s="154">
        <v>368972086.30000001</v>
      </c>
      <c r="D101" s="154">
        <v>300604598.19999999</v>
      </c>
      <c r="E101" s="154">
        <v>867346868.5</v>
      </c>
      <c r="F101" s="154">
        <v>223908839.40000001</v>
      </c>
      <c r="G101" s="154">
        <v>1530000</v>
      </c>
      <c r="H101" s="154"/>
      <c r="I101" s="154">
        <v>0</v>
      </c>
      <c r="J101" s="154">
        <v>0</v>
      </c>
      <c r="K101" s="154">
        <v>0</v>
      </c>
      <c r="L101" s="154">
        <v>0</v>
      </c>
      <c r="M101" s="154">
        <v>0</v>
      </c>
    </row>
    <row r="102" spans="1:13" x14ac:dyDescent="0.2">
      <c r="A102" s="250" t="s">
        <v>56</v>
      </c>
      <c r="B102" s="154">
        <f t="shared" si="4"/>
        <v>2075082970.4000001</v>
      </c>
      <c r="C102" s="154">
        <v>365357050.30000001</v>
      </c>
      <c r="D102" s="154">
        <v>448636693.89999998</v>
      </c>
      <c r="E102" s="154">
        <v>1062082595</v>
      </c>
      <c r="F102" s="154">
        <v>196795381.19999999</v>
      </c>
      <c r="G102" s="154">
        <v>2211250</v>
      </c>
      <c r="H102" s="154"/>
      <c r="I102" s="154">
        <v>0</v>
      </c>
      <c r="J102" s="154">
        <v>0</v>
      </c>
      <c r="K102" s="154">
        <v>0</v>
      </c>
      <c r="L102" s="154">
        <v>0</v>
      </c>
      <c r="M102" s="154">
        <v>0</v>
      </c>
    </row>
    <row r="103" spans="1:13" x14ac:dyDescent="0.2">
      <c r="A103" s="250" t="s">
        <v>55</v>
      </c>
      <c r="B103" s="154">
        <f t="shared" si="4"/>
        <v>1790393935.8</v>
      </c>
      <c r="C103" s="154">
        <v>308492506.80000001</v>
      </c>
      <c r="D103" s="154">
        <v>409807832.5</v>
      </c>
      <c r="E103" s="154">
        <v>866443527</v>
      </c>
      <c r="F103" s="154">
        <v>194384069.5</v>
      </c>
      <c r="G103" s="154">
        <v>11266000</v>
      </c>
      <c r="H103" s="154"/>
      <c r="I103" s="154">
        <v>0</v>
      </c>
      <c r="J103" s="154">
        <v>0</v>
      </c>
      <c r="K103" s="154">
        <v>0</v>
      </c>
      <c r="L103" s="154">
        <v>0</v>
      </c>
      <c r="M103" s="154">
        <v>0</v>
      </c>
    </row>
    <row r="104" spans="1:13" x14ac:dyDescent="0.2">
      <c r="A104" s="250" t="s">
        <v>57</v>
      </c>
      <c r="B104" s="154">
        <f t="shared" si="4"/>
        <v>1004033157.72</v>
      </c>
      <c r="C104" s="154">
        <v>258066550.19999999</v>
      </c>
      <c r="D104" s="154">
        <v>209080185.90000001</v>
      </c>
      <c r="E104" s="154">
        <v>442986683.39999998</v>
      </c>
      <c r="F104" s="154">
        <v>86654831.219999999</v>
      </c>
      <c r="G104" s="154">
        <v>7244907</v>
      </c>
      <c r="H104" s="154"/>
      <c r="I104" s="154">
        <v>0</v>
      </c>
      <c r="J104" s="154">
        <v>0</v>
      </c>
      <c r="K104" s="154">
        <v>0</v>
      </c>
      <c r="L104" s="154">
        <v>0</v>
      </c>
      <c r="M104" s="154">
        <v>0</v>
      </c>
    </row>
    <row r="105" spans="1:13" x14ac:dyDescent="0.2">
      <c r="A105" s="250" t="s">
        <v>58</v>
      </c>
      <c r="B105" s="154">
        <f t="shared" si="4"/>
        <v>12540507126.299999</v>
      </c>
      <c r="C105" s="154">
        <v>9044204015</v>
      </c>
      <c r="D105" s="154">
        <v>1253047739</v>
      </c>
      <c r="E105" s="154">
        <v>1677132793</v>
      </c>
      <c r="F105" s="154">
        <v>566122579.29999995</v>
      </c>
      <c r="G105" s="154"/>
      <c r="H105" s="154"/>
      <c r="I105" s="154">
        <v>0</v>
      </c>
      <c r="J105" s="154">
        <v>0</v>
      </c>
      <c r="K105" s="154">
        <v>0</v>
      </c>
      <c r="L105" s="154">
        <v>0</v>
      </c>
      <c r="M105" s="154">
        <v>0</v>
      </c>
    </row>
    <row r="106" spans="1:13" x14ac:dyDescent="0.2">
      <c r="A106" s="250" t="s">
        <v>60</v>
      </c>
      <c r="B106" s="154">
        <f t="shared" si="4"/>
        <v>4744795390.8000002</v>
      </c>
      <c r="C106" s="154">
        <v>1148350760</v>
      </c>
      <c r="D106" s="154">
        <v>1077287859</v>
      </c>
      <c r="E106" s="154">
        <v>1746200106</v>
      </c>
      <c r="F106" s="154">
        <v>768996665.79999995</v>
      </c>
      <c r="G106" s="154">
        <v>3960000</v>
      </c>
      <c r="H106" s="154"/>
      <c r="I106" s="154">
        <v>0</v>
      </c>
      <c r="J106" s="154">
        <v>0</v>
      </c>
      <c r="K106" s="154">
        <v>0</v>
      </c>
      <c r="L106" s="154">
        <v>0</v>
      </c>
      <c r="M106" s="154">
        <v>0</v>
      </c>
    </row>
    <row r="107" spans="1:13" x14ac:dyDescent="0.2">
      <c r="A107" s="250" t="s">
        <v>61</v>
      </c>
      <c r="B107" s="154">
        <f t="shared" si="4"/>
        <v>154473087.03</v>
      </c>
      <c r="C107" s="154">
        <v>15701161.220000001</v>
      </c>
      <c r="D107" s="154">
        <v>22701468.559999999</v>
      </c>
      <c r="E107" s="154">
        <v>63862052.810000002</v>
      </c>
      <c r="F107" s="154">
        <v>52208404.439999998</v>
      </c>
      <c r="G107" s="154"/>
      <c r="H107" s="154"/>
      <c r="I107" s="154">
        <v>0</v>
      </c>
      <c r="J107" s="154">
        <v>0</v>
      </c>
      <c r="K107" s="154">
        <v>0</v>
      </c>
      <c r="L107" s="154">
        <v>0</v>
      </c>
      <c r="M107" s="154">
        <v>0</v>
      </c>
    </row>
    <row r="108" spans="1:13" x14ac:dyDescent="0.2">
      <c r="A108" s="250" t="s">
        <v>62</v>
      </c>
      <c r="B108" s="154">
        <f t="shared" si="4"/>
        <v>7126685198.75</v>
      </c>
      <c r="C108" s="154">
        <v>1644767079</v>
      </c>
      <c r="D108" s="154">
        <v>1525150538</v>
      </c>
      <c r="E108" s="154">
        <v>2997027194</v>
      </c>
      <c r="F108" s="154">
        <v>956532729</v>
      </c>
      <c r="G108" s="154">
        <v>3207658.75</v>
      </c>
      <c r="H108" s="154"/>
      <c r="I108" s="154">
        <v>0</v>
      </c>
      <c r="J108" s="154">
        <v>0</v>
      </c>
      <c r="K108" s="154">
        <v>0</v>
      </c>
      <c r="L108" s="154">
        <v>0</v>
      </c>
      <c r="M108" s="154">
        <v>0</v>
      </c>
    </row>
    <row r="109" spans="1:13" x14ac:dyDescent="0.2">
      <c r="A109" s="250" t="s">
        <v>63</v>
      </c>
      <c r="B109" s="154">
        <f t="shared" si="4"/>
        <v>3090331751.8800001</v>
      </c>
      <c r="C109" s="154">
        <v>501085584.30000001</v>
      </c>
      <c r="D109" s="154">
        <v>645052945.10000002</v>
      </c>
      <c r="E109" s="154">
        <v>1520927816</v>
      </c>
      <c r="F109" s="154">
        <v>414933662.60000002</v>
      </c>
      <c r="G109" s="154">
        <v>8331743.8799999999</v>
      </c>
      <c r="H109" s="154"/>
      <c r="I109" s="154">
        <v>0</v>
      </c>
      <c r="J109" s="154">
        <v>0</v>
      </c>
      <c r="K109" s="154">
        <v>0</v>
      </c>
      <c r="L109" s="154">
        <v>0</v>
      </c>
      <c r="M109" s="154">
        <v>0</v>
      </c>
    </row>
    <row r="110" spans="1:13" x14ac:dyDescent="0.2">
      <c r="A110" s="250" t="s">
        <v>64</v>
      </c>
      <c r="B110" s="154">
        <f t="shared" si="4"/>
        <v>545745037.69000006</v>
      </c>
      <c r="C110" s="154">
        <v>107160275</v>
      </c>
      <c r="D110" s="154">
        <v>106304153.09999999</v>
      </c>
      <c r="E110" s="154">
        <v>308091482.39999998</v>
      </c>
      <c r="F110" s="154">
        <v>22359127.190000001</v>
      </c>
      <c r="G110" s="154">
        <v>1830000</v>
      </c>
      <c r="H110" s="154"/>
      <c r="I110" s="154">
        <v>0</v>
      </c>
      <c r="J110" s="154">
        <v>0</v>
      </c>
      <c r="K110" s="154">
        <v>0</v>
      </c>
      <c r="L110" s="154">
        <v>0</v>
      </c>
      <c r="M110" s="154">
        <v>0</v>
      </c>
    </row>
    <row r="111" spans="1:13" x14ac:dyDescent="0.2">
      <c r="A111" s="250" t="s">
        <v>65</v>
      </c>
      <c r="B111" s="154">
        <f t="shared" si="4"/>
        <v>1380637692.7</v>
      </c>
      <c r="C111" s="154">
        <v>200261762.69999999</v>
      </c>
      <c r="D111" s="154">
        <v>248437451.5</v>
      </c>
      <c r="E111" s="154">
        <v>532971735.30000001</v>
      </c>
      <c r="F111" s="154">
        <v>392081287.69999999</v>
      </c>
      <c r="G111" s="154">
        <v>6885455.5</v>
      </c>
      <c r="H111" s="154"/>
      <c r="I111" s="154">
        <v>0</v>
      </c>
      <c r="J111" s="154">
        <v>0</v>
      </c>
      <c r="K111" s="154">
        <v>0</v>
      </c>
      <c r="L111" s="154">
        <v>0</v>
      </c>
      <c r="M111" s="154">
        <v>0</v>
      </c>
    </row>
    <row r="112" spans="1:13" x14ac:dyDescent="0.2">
      <c r="A112" s="251" t="s">
        <v>66</v>
      </c>
      <c r="B112" s="154">
        <f t="shared" si="4"/>
        <v>1851067314.2</v>
      </c>
      <c r="C112" s="154">
        <v>507131036.60000002</v>
      </c>
      <c r="D112" s="154">
        <v>420680679.60000002</v>
      </c>
      <c r="E112" s="154">
        <v>733071596.79999995</v>
      </c>
      <c r="F112" s="154">
        <v>185465576.19999999</v>
      </c>
      <c r="G112" s="154">
        <v>4718425</v>
      </c>
      <c r="H112" s="154"/>
      <c r="I112" s="154">
        <v>0</v>
      </c>
      <c r="J112" s="154">
        <v>0</v>
      </c>
      <c r="K112" s="154">
        <v>0</v>
      </c>
      <c r="L112" s="154">
        <v>0</v>
      </c>
      <c r="M112" s="154">
        <v>0</v>
      </c>
    </row>
    <row r="113" spans="1:14" ht="13.5" thickBot="1" x14ac:dyDescent="0.25">
      <c r="A113" s="250" t="s">
        <v>59</v>
      </c>
      <c r="B113" s="268">
        <f t="shared" si="4"/>
        <v>4268533340.8200002</v>
      </c>
      <c r="C113" s="157">
        <v>807152750.79999995</v>
      </c>
      <c r="D113" s="157">
        <v>913401826</v>
      </c>
      <c r="E113" s="157">
        <v>1872185665</v>
      </c>
      <c r="F113" s="157">
        <v>662229711.39999998</v>
      </c>
      <c r="G113" s="157">
        <v>13563387.619999999</v>
      </c>
      <c r="H113" s="157"/>
      <c r="I113" s="157">
        <v>0</v>
      </c>
      <c r="J113" s="157">
        <v>0</v>
      </c>
      <c r="K113" s="157">
        <v>0</v>
      </c>
      <c r="L113" s="157">
        <v>0</v>
      </c>
      <c r="M113" s="157">
        <v>0</v>
      </c>
    </row>
    <row r="114" spans="1:14" ht="13.5" thickTop="1" x14ac:dyDescent="0.2">
      <c r="A114" s="257" t="s">
        <v>4</v>
      </c>
      <c r="B114" s="156">
        <f t="shared" si="4"/>
        <v>57661964426.570007</v>
      </c>
      <c r="C114" s="156">
        <f>SUM(C95:C113)</f>
        <v>19111749952.07</v>
      </c>
      <c r="D114" s="156">
        <f>SUM(D95:D113)</f>
        <v>11198730722.85</v>
      </c>
      <c r="E114" s="156">
        <f>SUM(E95:E113)</f>
        <v>20738953827.02</v>
      </c>
      <c r="F114" s="156">
        <f>SUM(F95:F113)</f>
        <v>6526115445.4399996</v>
      </c>
      <c r="G114" s="156">
        <f>SUM(G95:G113)</f>
        <v>86414479.189999998</v>
      </c>
      <c r="H114" s="162">
        <f t="shared" ref="H114:M114" si="5">SUM(H95:H113)</f>
        <v>0</v>
      </c>
      <c r="I114" s="162">
        <f t="shared" si="5"/>
        <v>0</v>
      </c>
      <c r="J114" s="162">
        <f t="shared" si="5"/>
        <v>0</v>
      </c>
      <c r="K114" s="162">
        <f t="shared" si="5"/>
        <v>0</v>
      </c>
      <c r="L114" s="162">
        <f t="shared" si="5"/>
        <v>0</v>
      </c>
      <c r="M114" s="162">
        <f t="shared" si="5"/>
        <v>0</v>
      </c>
    </row>
    <row r="115" spans="1:14" x14ac:dyDescent="0.2">
      <c r="A115" s="217"/>
      <c r="B115" s="218"/>
      <c r="C115" s="218"/>
      <c r="D115" s="218"/>
      <c r="E115" s="218"/>
      <c r="F115" s="218"/>
      <c r="G115" s="218"/>
      <c r="H115" s="219"/>
      <c r="I115" s="219"/>
      <c r="J115" s="219"/>
      <c r="K115" s="219"/>
      <c r="L115" s="219"/>
      <c r="M115" s="219"/>
    </row>
    <row r="117" spans="1:14" x14ac:dyDescent="0.2">
      <c r="A117" s="318" t="s">
        <v>74</v>
      </c>
      <c r="B117" s="319"/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20"/>
    </row>
    <row r="118" spans="1:14" s="326" customFormat="1" x14ac:dyDescent="0.2">
      <c r="A118" s="321"/>
      <c r="B118" s="322" t="s">
        <v>4</v>
      </c>
      <c r="C118" s="323" t="s">
        <v>37</v>
      </c>
      <c r="D118" s="323" t="s">
        <v>38</v>
      </c>
      <c r="E118" s="324" t="s">
        <v>39</v>
      </c>
      <c r="F118" s="325" t="s">
        <v>40</v>
      </c>
      <c r="G118" s="325" t="s">
        <v>41</v>
      </c>
      <c r="H118" s="325" t="s">
        <v>42</v>
      </c>
      <c r="I118" s="325" t="s">
        <v>43</v>
      </c>
      <c r="J118" s="325" t="s">
        <v>44</v>
      </c>
      <c r="K118" s="325" t="s">
        <v>45</v>
      </c>
      <c r="L118" s="325" t="s">
        <v>46</v>
      </c>
      <c r="M118" s="323" t="s">
        <v>47</v>
      </c>
    </row>
    <row r="119" spans="1:14" x14ac:dyDescent="0.2">
      <c r="A119" s="108"/>
      <c r="B119" s="107"/>
      <c r="C119" s="123"/>
      <c r="D119" s="123"/>
      <c r="E119" s="136"/>
      <c r="F119" s="123"/>
      <c r="G119" s="123"/>
      <c r="H119" s="123"/>
      <c r="I119" s="123"/>
      <c r="J119" s="123"/>
      <c r="K119" s="123"/>
      <c r="L119" s="123"/>
      <c r="M119" s="123"/>
    </row>
    <row r="120" spans="1:14" ht="25.5" x14ac:dyDescent="0.2">
      <c r="A120" s="134" t="s">
        <v>68</v>
      </c>
      <c r="B120" s="177" t="s">
        <v>16</v>
      </c>
      <c r="C120" s="129" t="s">
        <v>16</v>
      </c>
      <c r="D120" s="129" t="s">
        <v>16</v>
      </c>
      <c r="E120" s="127" t="s">
        <v>16</v>
      </c>
      <c r="F120" s="129" t="s">
        <v>16</v>
      </c>
      <c r="G120" s="129" t="s">
        <v>16</v>
      </c>
      <c r="H120" s="129" t="s">
        <v>16</v>
      </c>
      <c r="I120" s="129" t="s">
        <v>16</v>
      </c>
      <c r="J120" s="129" t="s">
        <v>16</v>
      </c>
      <c r="K120" s="129" t="s">
        <v>16</v>
      </c>
      <c r="L120" s="129" t="s">
        <v>16</v>
      </c>
      <c r="M120" s="129" t="s">
        <v>16</v>
      </c>
    </row>
    <row r="121" spans="1:14" x14ac:dyDescent="0.2">
      <c r="A121" s="253" t="s">
        <v>75</v>
      </c>
      <c r="B121" s="270">
        <f t="shared" ref="B121:B126" si="6">SUM(C121:M121)</f>
        <v>57661964425.190002</v>
      </c>
      <c r="C121" s="270">
        <v>19111749952</v>
      </c>
      <c r="D121" s="270">
        <v>11198730723</v>
      </c>
      <c r="E121" s="270">
        <v>20738953826</v>
      </c>
      <c r="F121" s="270">
        <v>6526115445</v>
      </c>
      <c r="G121" s="270">
        <v>86414479.189999998</v>
      </c>
      <c r="H121" s="271">
        <v>0</v>
      </c>
      <c r="I121" s="271">
        <v>0</v>
      </c>
      <c r="J121" s="271">
        <v>0</v>
      </c>
      <c r="K121" s="271">
        <v>0</v>
      </c>
      <c r="L121" s="271">
        <v>0</v>
      </c>
      <c r="M121" s="271">
        <v>0</v>
      </c>
    </row>
    <row r="122" spans="1:14" x14ac:dyDescent="0.2">
      <c r="A122" s="269" t="s">
        <v>69</v>
      </c>
      <c r="B122" s="272">
        <f t="shared" si="6"/>
        <v>0</v>
      </c>
      <c r="C122" s="202">
        <v>0</v>
      </c>
      <c r="D122" s="202">
        <v>0</v>
      </c>
      <c r="E122" s="202">
        <v>0</v>
      </c>
      <c r="F122" s="202">
        <v>0</v>
      </c>
      <c r="G122" s="202">
        <v>0</v>
      </c>
      <c r="H122" s="195">
        <v>0</v>
      </c>
      <c r="I122" s="195">
        <v>0</v>
      </c>
      <c r="J122" s="195">
        <v>0</v>
      </c>
      <c r="K122" s="195">
        <v>0</v>
      </c>
      <c r="L122" s="195">
        <v>0</v>
      </c>
      <c r="M122" s="195">
        <v>0</v>
      </c>
      <c r="N122" s="327"/>
    </row>
    <row r="123" spans="1:14" x14ac:dyDescent="0.2">
      <c r="A123" s="254" t="s">
        <v>70</v>
      </c>
      <c r="B123" s="158">
        <f t="shared" si="6"/>
        <v>0</v>
      </c>
      <c r="C123" s="200">
        <v>0</v>
      </c>
      <c r="D123" s="200">
        <v>0</v>
      </c>
      <c r="E123" s="201">
        <v>0</v>
      </c>
      <c r="F123" s="202">
        <v>0</v>
      </c>
      <c r="G123" s="202">
        <v>0</v>
      </c>
      <c r="H123" s="195">
        <v>0</v>
      </c>
      <c r="I123" s="195">
        <v>0</v>
      </c>
      <c r="J123" s="195">
        <v>0</v>
      </c>
      <c r="K123" s="195">
        <v>0</v>
      </c>
      <c r="L123" s="195">
        <v>0</v>
      </c>
      <c r="M123" s="196">
        <v>0</v>
      </c>
    </row>
    <row r="124" spans="1:14" x14ac:dyDescent="0.2">
      <c r="A124" s="254" t="s">
        <v>71</v>
      </c>
      <c r="B124" s="158">
        <f t="shared" si="6"/>
        <v>0</v>
      </c>
      <c r="C124" s="200">
        <v>0</v>
      </c>
      <c r="D124" s="200">
        <v>0</v>
      </c>
      <c r="E124" s="201">
        <v>0</v>
      </c>
      <c r="F124" s="202">
        <v>0</v>
      </c>
      <c r="G124" s="202">
        <v>0</v>
      </c>
      <c r="H124" s="195">
        <v>0</v>
      </c>
      <c r="I124" s="195">
        <v>0</v>
      </c>
      <c r="J124" s="195">
        <v>0</v>
      </c>
      <c r="K124" s="195">
        <v>0</v>
      </c>
      <c r="L124" s="195">
        <v>0</v>
      </c>
      <c r="M124" s="196">
        <v>0</v>
      </c>
    </row>
    <row r="125" spans="1:14" x14ac:dyDescent="0.2">
      <c r="A125" s="254" t="s">
        <v>72</v>
      </c>
      <c r="B125" s="158">
        <f t="shared" si="6"/>
        <v>0</v>
      </c>
      <c r="C125" s="200">
        <v>0</v>
      </c>
      <c r="D125" s="200">
        <v>0</v>
      </c>
      <c r="E125" s="201">
        <v>0</v>
      </c>
      <c r="F125" s="202">
        <v>0</v>
      </c>
      <c r="G125" s="202">
        <v>0</v>
      </c>
      <c r="H125" s="195">
        <v>0</v>
      </c>
      <c r="I125" s="195">
        <v>0</v>
      </c>
      <c r="J125" s="195">
        <v>0</v>
      </c>
      <c r="K125" s="195">
        <v>0</v>
      </c>
      <c r="L125" s="195">
        <v>0</v>
      </c>
      <c r="M125" s="196">
        <v>0</v>
      </c>
    </row>
    <row r="126" spans="1:14" ht="13.5" thickBot="1" x14ac:dyDescent="0.25">
      <c r="A126" s="255" t="s">
        <v>73</v>
      </c>
      <c r="B126" s="158">
        <f t="shared" si="6"/>
        <v>0</v>
      </c>
      <c r="C126" s="203">
        <v>0</v>
      </c>
      <c r="D126" s="203">
        <v>0</v>
      </c>
      <c r="E126" s="204">
        <v>0</v>
      </c>
      <c r="F126" s="205">
        <v>0</v>
      </c>
      <c r="G126" s="205">
        <v>0</v>
      </c>
      <c r="H126" s="197">
        <v>0</v>
      </c>
      <c r="I126" s="197">
        <v>0</v>
      </c>
      <c r="J126" s="197">
        <v>0</v>
      </c>
      <c r="K126" s="197">
        <v>0</v>
      </c>
      <c r="L126" s="197">
        <v>0</v>
      </c>
      <c r="M126" s="198">
        <v>0</v>
      </c>
    </row>
    <row r="127" spans="1:14" ht="13.5" thickTop="1" x14ac:dyDescent="0.2">
      <c r="A127" s="256" t="s">
        <v>4</v>
      </c>
      <c r="B127" s="160">
        <f>SUM(B121:B126)</f>
        <v>57661964425.190002</v>
      </c>
      <c r="C127" s="160">
        <f t="shared" ref="C127:M127" si="7">SUM(C121:C126)</f>
        <v>19111749952</v>
      </c>
      <c r="D127" s="160">
        <f t="shared" si="7"/>
        <v>11198730723</v>
      </c>
      <c r="E127" s="160">
        <f t="shared" si="7"/>
        <v>20738953826</v>
      </c>
      <c r="F127" s="160">
        <f t="shared" si="7"/>
        <v>6526115445</v>
      </c>
      <c r="G127" s="160">
        <f t="shared" si="7"/>
        <v>86414479.189999998</v>
      </c>
      <c r="H127" s="160">
        <f t="shared" si="7"/>
        <v>0</v>
      </c>
      <c r="I127" s="160">
        <f t="shared" si="7"/>
        <v>0</v>
      </c>
      <c r="J127" s="160">
        <f t="shared" si="7"/>
        <v>0</v>
      </c>
      <c r="K127" s="160">
        <f t="shared" si="7"/>
        <v>0</v>
      </c>
      <c r="L127" s="160">
        <f t="shared" si="7"/>
        <v>0</v>
      </c>
      <c r="M127" s="161">
        <f t="shared" si="7"/>
        <v>0</v>
      </c>
    </row>
    <row r="128" spans="1:14" x14ac:dyDescent="0.2">
      <c r="A128" s="178"/>
      <c r="B128" s="220"/>
      <c r="C128" s="220"/>
      <c r="D128" s="220"/>
      <c r="E128" s="220"/>
      <c r="F128" s="220"/>
      <c r="G128" s="220"/>
      <c r="H128" s="220"/>
      <c r="I128" s="220"/>
      <c r="J128" s="220"/>
      <c r="K128" s="220"/>
      <c r="L128" s="220"/>
      <c r="M128" s="220"/>
    </row>
    <row r="130" spans="1:15" x14ac:dyDescent="0.2">
      <c r="A130" s="318" t="s">
        <v>120</v>
      </c>
      <c r="B130" s="319"/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20"/>
    </row>
    <row r="131" spans="1:15" x14ac:dyDescent="0.2">
      <c r="A131" s="321"/>
      <c r="B131" s="322" t="s">
        <v>4</v>
      </c>
      <c r="C131" s="323" t="s">
        <v>37</v>
      </c>
      <c r="D131" s="323" t="s">
        <v>38</v>
      </c>
      <c r="E131" s="324" t="s">
        <v>39</v>
      </c>
      <c r="F131" s="325" t="s">
        <v>40</v>
      </c>
      <c r="G131" s="325" t="s">
        <v>41</v>
      </c>
      <c r="H131" s="325" t="s">
        <v>42</v>
      </c>
      <c r="I131" s="325" t="s">
        <v>43</v>
      </c>
      <c r="J131" s="325" t="s">
        <v>44</v>
      </c>
      <c r="K131" s="325" t="s">
        <v>45</v>
      </c>
      <c r="L131" s="325" t="s">
        <v>46</v>
      </c>
      <c r="M131" s="323" t="s">
        <v>47</v>
      </c>
    </row>
    <row r="132" spans="1:15" x14ac:dyDescent="0.2">
      <c r="A132" s="258"/>
      <c r="B132" s="107"/>
      <c r="C132" s="123"/>
      <c r="D132" s="123"/>
      <c r="E132" s="136"/>
      <c r="F132" s="123"/>
      <c r="G132" s="123"/>
      <c r="H132" s="123"/>
      <c r="I132" s="123"/>
      <c r="J132" s="123"/>
      <c r="K132" s="123"/>
      <c r="L132" s="123"/>
      <c r="M132" s="123"/>
      <c r="N132" s="326"/>
      <c r="O132" s="326"/>
    </row>
    <row r="133" spans="1:15" ht="25.5" x14ac:dyDescent="0.2">
      <c r="A133" s="259" t="s">
        <v>68</v>
      </c>
      <c r="B133" s="177" t="s">
        <v>16</v>
      </c>
      <c r="C133" s="129" t="s">
        <v>16</v>
      </c>
      <c r="D133" s="129" t="s">
        <v>16</v>
      </c>
      <c r="E133" s="127" t="s">
        <v>16</v>
      </c>
      <c r="F133" s="129" t="s">
        <v>16</v>
      </c>
      <c r="G133" s="129" t="s">
        <v>16</v>
      </c>
      <c r="H133" s="129" t="s">
        <v>16</v>
      </c>
      <c r="I133" s="129" t="s">
        <v>16</v>
      </c>
      <c r="J133" s="129" t="s">
        <v>16</v>
      </c>
      <c r="K133" s="129" t="s">
        <v>16</v>
      </c>
      <c r="L133" s="129" t="s">
        <v>16</v>
      </c>
      <c r="M133" s="129" t="s">
        <v>16</v>
      </c>
    </row>
    <row r="134" spans="1:15" x14ac:dyDescent="0.2">
      <c r="A134" s="254" t="s">
        <v>115</v>
      </c>
      <c r="B134" s="328">
        <f>SUM(C134:M134)</f>
        <v>22163011964.25</v>
      </c>
      <c r="C134" s="329">
        <v>5659868763</v>
      </c>
      <c r="D134" s="330">
        <v>2860916732</v>
      </c>
      <c r="E134" s="330">
        <v>8398275691</v>
      </c>
      <c r="F134" s="330">
        <v>5235422168</v>
      </c>
      <c r="G134" s="330">
        <v>8528610.25</v>
      </c>
      <c r="H134" s="331">
        <v>0</v>
      </c>
      <c r="I134" s="332">
        <v>0</v>
      </c>
      <c r="J134" s="328">
        <v>0</v>
      </c>
      <c r="K134" s="333">
        <v>0</v>
      </c>
      <c r="L134" s="333">
        <v>0</v>
      </c>
      <c r="M134" s="328">
        <v>0</v>
      </c>
    </row>
    <row r="135" spans="1:15" x14ac:dyDescent="0.2">
      <c r="A135" s="254" t="s">
        <v>116</v>
      </c>
      <c r="B135" s="332">
        <f>SUM(C135:M135)</f>
        <v>15189291252.799999</v>
      </c>
      <c r="C135" s="334">
        <v>4133149890</v>
      </c>
      <c r="D135" s="335">
        <v>2545308339</v>
      </c>
      <c r="E135" s="335">
        <v>7782089895</v>
      </c>
      <c r="F135" s="335">
        <v>712762703.79999995</v>
      </c>
      <c r="G135" s="335">
        <v>15980425</v>
      </c>
      <c r="H135" s="331">
        <v>0</v>
      </c>
      <c r="I135" s="332">
        <v>0</v>
      </c>
      <c r="J135" s="332">
        <v>0</v>
      </c>
      <c r="K135" s="331">
        <v>0</v>
      </c>
      <c r="L135" s="331">
        <v>0</v>
      </c>
      <c r="M135" s="332">
        <v>0</v>
      </c>
    </row>
    <row r="136" spans="1:15" x14ac:dyDescent="0.2">
      <c r="A136" s="254" t="s">
        <v>117</v>
      </c>
      <c r="B136" s="332">
        <f>SUM(C136:M136)</f>
        <v>8595537044.3400002</v>
      </c>
      <c r="C136" s="334">
        <v>2740498107</v>
      </c>
      <c r="D136" s="335">
        <v>2472308217</v>
      </c>
      <c r="E136" s="335">
        <v>2985874868</v>
      </c>
      <c r="F136" s="335">
        <v>360636950.39999998</v>
      </c>
      <c r="G136" s="335">
        <v>36218901.939999998</v>
      </c>
      <c r="H136" s="331">
        <v>0</v>
      </c>
      <c r="I136" s="332">
        <v>0</v>
      </c>
      <c r="J136" s="332">
        <v>0</v>
      </c>
      <c r="K136" s="331">
        <v>0</v>
      </c>
      <c r="L136" s="331">
        <v>0</v>
      </c>
      <c r="M136" s="332">
        <v>0</v>
      </c>
    </row>
    <row r="137" spans="1:15" x14ac:dyDescent="0.2">
      <c r="A137" s="254" t="s">
        <v>118</v>
      </c>
      <c r="B137" s="332">
        <f>SUM(C137:M137)</f>
        <v>9516914278.2999992</v>
      </c>
      <c r="C137" s="334">
        <v>5373097210</v>
      </c>
      <c r="D137" s="335">
        <v>2611075770</v>
      </c>
      <c r="E137" s="335">
        <v>1317608211</v>
      </c>
      <c r="F137" s="335">
        <v>190282129.80000001</v>
      </c>
      <c r="G137" s="335">
        <v>24850957.5</v>
      </c>
      <c r="H137" s="331">
        <v>0</v>
      </c>
      <c r="I137" s="332">
        <v>0</v>
      </c>
      <c r="J137" s="332">
        <v>0</v>
      </c>
      <c r="K137" s="331">
        <v>0</v>
      </c>
      <c r="L137" s="331">
        <v>0</v>
      </c>
      <c r="M137" s="332">
        <v>0</v>
      </c>
    </row>
    <row r="138" spans="1:15" ht="13.5" thickBot="1" x14ac:dyDescent="0.25">
      <c r="A138" s="255" t="s">
        <v>119</v>
      </c>
      <c r="B138" s="336">
        <f>SUM(C138:M138)</f>
        <v>2197209885.29</v>
      </c>
      <c r="C138" s="337">
        <v>1205135981</v>
      </c>
      <c r="D138" s="337">
        <v>709121665.10000002</v>
      </c>
      <c r="E138" s="337">
        <v>255105161.5</v>
      </c>
      <c r="F138" s="337">
        <v>27011493.190000001</v>
      </c>
      <c r="G138" s="337">
        <v>835584.5</v>
      </c>
      <c r="H138" s="338">
        <v>0</v>
      </c>
      <c r="I138" s="336">
        <v>0</v>
      </c>
      <c r="J138" s="336">
        <v>0</v>
      </c>
      <c r="K138" s="338">
        <v>0</v>
      </c>
      <c r="L138" s="338">
        <v>0</v>
      </c>
      <c r="M138" s="336">
        <v>0</v>
      </c>
    </row>
    <row r="139" spans="1:15" ht="13.5" thickTop="1" x14ac:dyDescent="0.2">
      <c r="A139" s="254" t="s">
        <v>4</v>
      </c>
      <c r="B139" s="339">
        <f>SUM(B134:B138)</f>
        <v>57661964424.980003</v>
      </c>
      <c r="C139" s="339">
        <f>SUM(C134:C138)</f>
        <v>19111749951</v>
      </c>
      <c r="D139" s="339">
        <f t="shared" ref="D139:M139" si="8">SUM(D134:D138)</f>
        <v>11198730723.1</v>
      </c>
      <c r="E139" s="339">
        <f t="shared" si="8"/>
        <v>20738953826.5</v>
      </c>
      <c r="F139" s="339">
        <f t="shared" si="8"/>
        <v>6526115445.1899996</v>
      </c>
      <c r="G139" s="339">
        <f t="shared" si="8"/>
        <v>86414479.189999998</v>
      </c>
      <c r="H139" s="339">
        <f t="shared" si="8"/>
        <v>0</v>
      </c>
      <c r="I139" s="339">
        <f t="shared" si="8"/>
        <v>0</v>
      </c>
      <c r="J139" s="339">
        <f t="shared" si="8"/>
        <v>0</v>
      </c>
      <c r="K139" s="339">
        <f t="shared" si="8"/>
        <v>0</v>
      </c>
      <c r="L139" s="339">
        <f t="shared" si="8"/>
        <v>0</v>
      </c>
      <c r="M139" s="339">
        <f t="shared" si="8"/>
        <v>0</v>
      </c>
      <c r="N139" s="327"/>
    </row>
    <row r="140" spans="1:15" x14ac:dyDescent="0.2">
      <c r="A140" s="178"/>
      <c r="B140" s="340"/>
      <c r="C140" s="340"/>
      <c r="D140" s="340"/>
      <c r="E140" s="340"/>
      <c r="F140" s="340"/>
      <c r="G140" s="340"/>
      <c r="H140" s="340"/>
      <c r="I140" s="340"/>
      <c r="J140" s="340"/>
      <c r="K140" s="340"/>
      <c r="L140" s="340"/>
      <c r="M140" s="340"/>
      <c r="N140" s="307"/>
    </row>
    <row r="141" spans="1:15" x14ac:dyDescent="0.2">
      <c r="A141" s="307"/>
    </row>
    <row r="142" spans="1:15" x14ac:dyDescent="0.2">
      <c r="A142" s="318" t="s">
        <v>121</v>
      </c>
      <c r="B142" s="319"/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20"/>
    </row>
    <row r="143" spans="1:15" x14ac:dyDescent="0.2">
      <c r="A143" s="321"/>
      <c r="B143" s="322" t="s">
        <v>4</v>
      </c>
      <c r="C143" s="323" t="s">
        <v>37</v>
      </c>
      <c r="D143" s="323" t="s">
        <v>38</v>
      </c>
      <c r="E143" s="324" t="s">
        <v>39</v>
      </c>
      <c r="F143" s="325" t="s">
        <v>40</v>
      </c>
      <c r="G143" s="325" t="s">
        <v>41</v>
      </c>
      <c r="H143" s="325" t="s">
        <v>42</v>
      </c>
      <c r="I143" s="325" t="s">
        <v>43</v>
      </c>
      <c r="J143" s="325" t="s">
        <v>44</v>
      </c>
      <c r="K143" s="325" t="s">
        <v>45</v>
      </c>
      <c r="L143" s="325" t="s">
        <v>46</v>
      </c>
      <c r="M143" s="323" t="s">
        <v>47</v>
      </c>
    </row>
    <row r="144" spans="1:15" x14ac:dyDescent="0.2">
      <c r="A144" s="258"/>
      <c r="B144" s="107"/>
      <c r="C144" s="123"/>
      <c r="D144" s="123"/>
      <c r="E144" s="136"/>
      <c r="F144" s="123"/>
      <c r="G144" s="123"/>
      <c r="H144" s="123"/>
      <c r="I144" s="123"/>
      <c r="J144" s="123"/>
      <c r="K144" s="123"/>
      <c r="L144" s="123"/>
      <c r="M144" s="123"/>
    </row>
    <row r="145" spans="1:14" ht="25.5" x14ac:dyDescent="0.2">
      <c r="A145" s="259"/>
      <c r="B145" s="177" t="s">
        <v>16</v>
      </c>
      <c r="C145" s="129" t="s">
        <v>16</v>
      </c>
      <c r="D145" s="129" t="s">
        <v>16</v>
      </c>
      <c r="E145" s="127" t="s">
        <v>16</v>
      </c>
      <c r="F145" s="129" t="s">
        <v>16</v>
      </c>
      <c r="G145" s="129" t="s">
        <v>16</v>
      </c>
      <c r="H145" s="129" t="s">
        <v>16</v>
      </c>
      <c r="I145" s="129" t="s">
        <v>16</v>
      </c>
      <c r="J145" s="129" t="s">
        <v>16</v>
      </c>
      <c r="K145" s="129" t="s">
        <v>16</v>
      </c>
      <c r="L145" s="129" t="s">
        <v>16</v>
      </c>
      <c r="M145" s="129" t="s">
        <v>16</v>
      </c>
    </row>
    <row r="146" spans="1:14" x14ac:dyDescent="0.2">
      <c r="A146" s="254" t="s">
        <v>122</v>
      </c>
      <c r="B146" s="341">
        <f>SUM(C146:M146)</f>
        <v>57643904585.190002</v>
      </c>
      <c r="C146" s="342">
        <v>19104085975</v>
      </c>
      <c r="D146" s="342">
        <v>11193320860</v>
      </c>
      <c r="E146" s="342">
        <v>20733967826</v>
      </c>
      <c r="F146" s="342">
        <v>6526115445</v>
      </c>
      <c r="G146" s="342">
        <v>86414479.189999998</v>
      </c>
      <c r="H146" s="343"/>
      <c r="I146" s="343">
        <v>0</v>
      </c>
      <c r="J146" s="343">
        <v>0</v>
      </c>
      <c r="K146" s="343">
        <v>0</v>
      </c>
      <c r="L146" s="343">
        <v>0</v>
      </c>
      <c r="M146" s="344">
        <v>0</v>
      </c>
    </row>
    <row r="147" spans="1:14" x14ac:dyDescent="0.2">
      <c r="A147" s="254" t="s">
        <v>129</v>
      </c>
      <c r="B147" s="345">
        <f>SUM(C147:M147)</f>
        <v>18059840.300000001</v>
      </c>
      <c r="C147" s="346">
        <v>7663977.0499999998</v>
      </c>
      <c r="D147" s="347">
        <v>5409863.25</v>
      </c>
      <c r="E147" s="347">
        <v>4986000</v>
      </c>
      <c r="F147" s="347"/>
      <c r="G147" s="347"/>
      <c r="H147" s="348"/>
      <c r="I147" s="348">
        <v>0</v>
      </c>
      <c r="J147" s="348">
        <v>0</v>
      </c>
      <c r="K147" s="348">
        <v>0</v>
      </c>
      <c r="L147" s="348">
        <v>0</v>
      </c>
      <c r="M147" s="349">
        <v>0</v>
      </c>
    </row>
    <row r="148" spans="1:14" ht="13.5" thickBot="1" x14ac:dyDescent="0.25">
      <c r="A148" s="255" t="s">
        <v>123</v>
      </c>
      <c r="B148" s="350">
        <f>SUM(C148:M148)</f>
        <v>0</v>
      </c>
      <c r="C148" s="351">
        <v>0</v>
      </c>
      <c r="D148" s="351">
        <v>0</v>
      </c>
      <c r="E148" s="351">
        <v>0</v>
      </c>
      <c r="F148" s="351">
        <v>0</v>
      </c>
      <c r="G148" s="351">
        <v>0</v>
      </c>
      <c r="H148" s="352">
        <v>0</v>
      </c>
      <c r="I148" s="352">
        <v>0</v>
      </c>
      <c r="J148" s="352">
        <v>0</v>
      </c>
      <c r="K148" s="352">
        <v>0</v>
      </c>
      <c r="L148" s="352">
        <v>0</v>
      </c>
      <c r="M148" s="353">
        <v>0</v>
      </c>
    </row>
    <row r="149" spans="1:14" ht="13.5" thickTop="1" x14ac:dyDescent="0.2">
      <c r="A149" s="254" t="s">
        <v>4</v>
      </c>
      <c r="B149" s="354">
        <f>SUM(B146:B148)</f>
        <v>57661964425.490005</v>
      </c>
      <c r="C149" s="354">
        <f t="shared" ref="C149:M149" si="9">SUM(C146:C148)</f>
        <v>19111749952.049999</v>
      </c>
      <c r="D149" s="354">
        <f t="shared" si="9"/>
        <v>11198730723.25</v>
      </c>
      <c r="E149" s="354">
        <f t="shared" si="9"/>
        <v>20738953826</v>
      </c>
      <c r="F149" s="354">
        <f t="shared" si="9"/>
        <v>6526115445</v>
      </c>
      <c r="G149" s="354">
        <f t="shared" si="9"/>
        <v>86414479.189999998</v>
      </c>
      <c r="H149" s="354">
        <f t="shared" si="9"/>
        <v>0</v>
      </c>
      <c r="I149" s="354">
        <f t="shared" si="9"/>
        <v>0</v>
      </c>
      <c r="J149" s="354">
        <f t="shared" si="9"/>
        <v>0</v>
      </c>
      <c r="K149" s="354">
        <f t="shared" si="9"/>
        <v>0</v>
      </c>
      <c r="L149" s="354">
        <f t="shared" si="9"/>
        <v>0</v>
      </c>
      <c r="M149" s="355">
        <f t="shared" si="9"/>
        <v>0</v>
      </c>
    </row>
    <row r="150" spans="1:14" x14ac:dyDescent="0.2">
      <c r="A150" s="178"/>
      <c r="B150" s="356"/>
      <c r="C150" s="356"/>
      <c r="D150" s="356"/>
      <c r="E150" s="356"/>
      <c r="F150" s="356"/>
      <c r="G150" s="356"/>
      <c r="H150" s="356"/>
      <c r="I150" s="356"/>
      <c r="J150" s="356"/>
      <c r="K150" s="356"/>
      <c r="L150" s="356"/>
      <c r="M150" s="356"/>
    </row>
    <row r="152" spans="1:14" x14ac:dyDescent="0.2">
      <c r="A152" s="318" t="s">
        <v>124</v>
      </c>
      <c r="B152" s="319"/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20"/>
    </row>
    <row r="153" spans="1:14" x14ac:dyDescent="0.2">
      <c r="A153" s="357"/>
      <c r="B153" s="322" t="s">
        <v>4</v>
      </c>
      <c r="C153" s="323" t="s">
        <v>37</v>
      </c>
      <c r="D153" s="323" t="s">
        <v>38</v>
      </c>
      <c r="E153" s="324" t="s">
        <v>39</v>
      </c>
      <c r="F153" s="325" t="s">
        <v>40</v>
      </c>
      <c r="G153" s="325" t="s">
        <v>41</v>
      </c>
      <c r="H153" s="325" t="s">
        <v>42</v>
      </c>
      <c r="I153" s="325" t="s">
        <v>43</v>
      </c>
      <c r="J153" s="325" t="s">
        <v>44</v>
      </c>
      <c r="K153" s="325" t="s">
        <v>45</v>
      </c>
      <c r="L153" s="325" t="s">
        <v>46</v>
      </c>
      <c r="M153" s="323" t="s">
        <v>47</v>
      </c>
    </row>
    <row r="154" spans="1:14" x14ac:dyDescent="0.2">
      <c r="A154" s="261"/>
      <c r="B154" s="107"/>
      <c r="C154" s="123"/>
      <c r="D154" s="123"/>
      <c r="E154" s="136"/>
      <c r="F154" s="123"/>
      <c r="G154" s="123"/>
      <c r="H154" s="123"/>
      <c r="I154" s="123"/>
      <c r="J154" s="123"/>
      <c r="K154" s="123"/>
      <c r="L154" s="123"/>
      <c r="M154" s="123"/>
    </row>
    <row r="155" spans="1:14" ht="25.5" x14ac:dyDescent="0.2">
      <c r="A155" s="259"/>
      <c r="B155" s="177" t="s">
        <v>16</v>
      </c>
      <c r="C155" s="129" t="s">
        <v>16</v>
      </c>
      <c r="D155" s="129" t="s">
        <v>16</v>
      </c>
      <c r="E155" s="127" t="s">
        <v>16</v>
      </c>
      <c r="F155" s="129" t="s">
        <v>16</v>
      </c>
      <c r="G155" s="129" t="s">
        <v>16</v>
      </c>
      <c r="H155" s="129" t="s">
        <v>16</v>
      </c>
      <c r="I155" s="129" t="s">
        <v>16</v>
      </c>
      <c r="J155" s="129" t="s">
        <v>16</v>
      </c>
      <c r="K155" s="129" t="s">
        <v>16</v>
      </c>
      <c r="L155" s="129" t="s">
        <v>16</v>
      </c>
      <c r="M155" s="129" t="s">
        <v>16</v>
      </c>
    </row>
    <row r="156" spans="1:14" x14ac:dyDescent="0.2">
      <c r="A156" s="254" t="s">
        <v>89</v>
      </c>
      <c r="B156" s="341">
        <f>SUM(C156:M156)</f>
        <v>56290472562.190002</v>
      </c>
      <c r="C156" s="342">
        <v>18502553644</v>
      </c>
      <c r="D156" s="342">
        <v>10812069571</v>
      </c>
      <c r="E156" s="342">
        <v>20416073280</v>
      </c>
      <c r="F156" s="342">
        <v>6474486588</v>
      </c>
      <c r="G156" s="342">
        <v>85289479.189999998</v>
      </c>
      <c r="H156" s="343">
        <v>0</v>
      </c>
      <c r="I156" s="343">
        <v>0</v>
      </c>
      <c r="J156" s="343">
        <v>0</v>
      </c>
      <c r="K156" s="343">
        <v>0</v>
      </c>
      <c r="L156" s="343">
        <v>0</v>
      </c>
      <c r="M156" s="343">
        <v>0</v>
      </c>
      <c r="N156" s="327"/>
    </row>
    <row r="157" spans="1:14" x14ac:dyDescent="0.2">
      <c r="A157" s="254" t="s">
        <v>125</v>
      </c>
      <c r="B157" s="358">
        <f>SUM(C157:M157)</f>
        <v>689367569.48000002</v>
      </c>
      <c r="C157" s="347">
        <v>325276318.39999998</v>
      </c>
      <c r="D157" s="347">
        <v>207738743.30000001</v>
      </c>
      <c r="E157" s="347">
        <v>137315464.5</v>
      </c>
      <c r="F157" s="347">
        <v>17912043.280000001</v>
      </c>
      <c r="G157" s="347">
        <v>1125000</v>
      </c>
      <c r="H157" s="348">
        <v>0</v>
      </c>
      <c r="I157" s="348">
        <v>0</v>
      </c>
      <c r="J157" s="348">
        <v>0</v>
      </c>
      <c r="K157" s="348">
        <v>0</v>
      </c>
      <c r="L157" s="348">
        <v>0</v>
      </c>
      <c r="M157" s="348">
        <v>0</v>
      </c>
      <c r="N157" s="327"/>
    </row>
    <row r="158" spans="1:14" x14ac:dyDescent="0.2">
      <c r="A158" s="254" t="s">
        <v>126</v>
      </c>
      <c r="B158" s="358">
        <f>SUM(C158:M158)</f>
        <v>426261345.31999999</v>
      </c>
      <c r="C158" s="347">
        <v>149507281.69999999</v>
      </c>
      <c r="D158" s="347">
        <v>133303752.5</v>
      </c>
      <c r="E158" s="347">
        <v>119569947</v>
      </c>
      <c r="F158" s="347">
        <v>23880364.120000001</v>
      </c>
      <c r="G158" s="347"/>
      <c r="H158" s="348">
        <v>0</v>
      </c>
      <c r="I158" s="348">
        <v>0</v>
      </c>
      <c r="J158" s="348">
        <v>0</v>
      </c>
      <c r="K158" s="348">
        <v>0</v>
      </c>
      <c r="L158" s="348">
        <v>0</v>
      </c>
      <c r="M158" s="348">
        <v>0</v>
      </c>
      <c r="N158" s="327"/>
    </row>
    <row r="159" spans="1:14" ht="13.5" thickBot="1" x14ac:dyDescent="0.25">
      <c r="A159" s="255" t="s">
        <v>127</v>
      </c>
      <c r="B159" s="350">
        <f>SUM(C159:M159)</f>
        <v>255862948.79999998</v>
      </c>
      <c r="C159" s="351">
        <v>134412707.69999999</v>
      </c>
      <c r="D159" s="351">
        <v>45618656.75</v>
      </c>
      <c r="E159" s="351">
        <v>65995134.469999999</v>
      </c>
      <c r="F159" s="351">
        <v>9836449.8800000008</v>
      </c>
      <c r="G159" s="351"/>
      <c r="H159" s="352">
        <v>0</v>
      </c>
      <c r="I159" s="352">
        <v>0</v>
      </c>
      <c r="J159" s="352">
        <v>0</v>
      </c>
      <c r="K159" s="352">
        <v>0</v>
      </c>
      <c r="L159" s="352">
        <v>0</v>
      </c>
      <c r="M159" s="352">
        <v>0</v>
      </c>
      <c r="N159" s="327"/>
    </row>
    <row r="160" spans="1:14" ht="13.5" thickTop="1" x14ac:dyDescent="0.2">
      <c r="A160" s="254" t="s">
        <v>4</v>
      </c>
      <c r="B160" s="354">
        <f>SUM(B156:B159)</f>
        <v>57661964425.790009</v>
      </c>
      <c r="C160" s="354">
        <f>SUM(C156:C159)</f>
        <v>19111749951.800003</v>
      </c>
      <c r="D160" s="354">
        <f t="shared" ref="D160:M160" si="10">SUM(D156:D159)</f>
        <v>11198730723.549999</v>
      </c>
      <c r="E160" s="354">
        <f t="shared" si="10"/>
        <v>20738953825.970001</v>
      </c>
      <c r="F160" s="354">
        <f t="shared" si="10"/>
        <v>6526115445.2799997</v>
      </c>
      <c r="G160" s="354">
        <f t="shared" si="10"/>
        <v>86414479.189999998</v>
      </c>
      <c r="H160" s="354">
        <f t="shared" si="10"/>
        <v>0</v>
      </c>
      <c r="I160" s="354">
        <f t="shared" si="10"/>
        <v>0</v>
      </c>
      <c r="J160" s="354">
        <f t="shared" si="10"/>
        <v>0</v>
      </c>
      <c r="K160" s="354">
        <f t="shared" si="10"/>
        <v>0</v>
      </c>
      <c r="L160" s="354">
        <f t="shared" si="10"/>
        <v>0</v>
      </c>
      <c r="M160" s="354">
        <f t="shared" si="10"/>
        <v>0</v>
      </c>
      <c r="N160" s="327"/>
    </row>
    <row r="161" spans="1:14" x14ac:dyDescent="0.2">
      <c r="A161" s="178"/>
      <c r="B161" s="356"/>
      <c r="C161" s="356"/>
      <c r="D161" s="356"/>
      <c r="E161" s="356"/>
      <c r="F161" s="356"/>
      <c r="G161" s="356"/>
      <c r="H161" s="356"/>
      <c r="I161" s="356"/>
      <c r="J161" s="356"/>
      <c r="K161" s="356"/>
      <c r="L161" s="356"/>
      <c r="M161" s="356"/>
      <c r="N161" s="307"/>
    </row>
    <row r="163" spans="1:14" x14ac:dyDescent="0.2">
      <c r="A163" s="318" t="s">
        <v>128</v>
      </c>
      <c r="B163" s="319"/>
      <c r="C163" s="319"/>
      <c r="D163" s="319"/>
      <c r="E163" s="319"/>
      <c r="F163" s="319"/>
      <c r="G163" s="319"/>
      <c r="H163" s="319"/>
      <c r="I163" s="320"/>
    </row>
    <row r="164" spans="1:14" ht="38.25" x14ac:dyDescent="0.2">
      <c r="A164" s="385" t="s">
        <v>80</v>
      </c>
      <c r="B164" s="385" t="s">
        <v>81</v>
      </c>
      <c r="C164" s="382" t="s">
        <v>82</v>
      </c>
      <c r="D164" s="382" t="s">
        <v>112</v>
      </c>
      <c r="E164" s="382" t="s">
        <v>114</v>
      </c>
      <c r="F164" s="382" t="s">
        <v>83</v>
      </c>
      <c r="G164" s="383" t="s">
        <v>113</v>
      </c>
      <c r="H164" s="384" t="s">
        <v>84</v>
      </c>
      <c r="I164" s="383" t="s">
        <v>85</v>
      </c>
    </row>
    <row r="165" spans="1:14" x14ac:dyDescent="0.2">
      <c r="A165" s="253" t="s">
        <v>98</v>
      </c>
      <c r="B165" s="475" t="s">
        <v>87</v>
      </c>
      <c r="C165" s="343">
        <v>850000000</v>
      </c>
      <c r="D165" s="482">
        <v>43539</v>
      </c>
      <c r="E165" s="482">
        <v>43905</v>
      </c>
      <c r="F165" s="477" t="s">
        <v>88</v>
      </c>
      <c r="G165" s="475" t="s">
        <v>89</v>
      </c>
      <c r="H165" s="482">
        <v>39898</v>
      </c>
      <c r="I165" s="478">
        <v>11</v>
      </c>
    </row>
    <row r="166" spans="1:14" x14ac:dyDescent="0.2">
      <c r="A166" s="254" t="s">
        <v>100</v>
      </c>
      <c r="B166" s="327" t="s">
        <v>87</v>
      </c>
      <c r="C166" s="348">
        <v>350000000</v>
      </c>
      <c r="D166" s="483">
        <v>42066</v>
      </c>
      <c r="E166" s="483">
        <v>42432</v>
      </c>
      <c r="F166" s="364" t="s">
        <v>88</v>
      </c>
      <c r="G166" s="327" t="s">
        <v>89</v>
      </c>
      <c r="H166" s="483">
        <v>40059</v>
      </c>
      <c r="I166" s="365">
        <v>13</v>
      </c>
    </row>
    <row r="167" spans="1:14" x14ac:dyDescent="0.2">
      <c r="A167" s="254" t="s">
        <v>101</v>
      </c>
      <c r="B167" s="327" t="s">
        <v>87</v>
      </c>
      <c r="C167" s="348">
        <v>21000000</v>
      </c>
      <c r="D167" s="483">
        <v>41712</v>
      </c>
      <c r="E167" s="483">
        <v>42077</v>
      </c>
      <c r="F167" s="364" t="s">
        <v>88</v>
      </c>
      <c r="G167" s="327" t="s">
        <v>89</v>
      </c>
      <c r="H167" s="483">
        <v>40081</v>
      </c>
      <c r="I167" s="365">
        <v>14</v>
      </c>
    </row>
    <row r="168" spans="1:14" x14ac:dyDescent="0.2">
      <c r="A168" s="254" t="s">
        <v>102</v>
      </c>
      <c r="B168" s="327" t="s">
        <v>87</v>
      </c>
      <c r="C168" s="348">
        <v>1948000000</v>
      </c>
      <c r="D168" s="483" t="s">
        <v>152</v>
      </c>
      <c r="E168" s="483" t="s">
        <v>159</v>
      </c>
      <c r="F168" s="364" t="s">
        <v>92</v>
      </c>
      <c r="G168" s="327" t="s">
        <v>93</v>
      </c>
      <c r="H168" s="483" t="s">
        <v>166</v>
      </c>
      <c r="I168" s="365">
        <v>15</v>
      </c>
    </row>
    <row r="169" spans="1:14" x14ac:dyDescent="0.2">
      <c r="A169" s="254" t="s">
        <v>103</v>
      </c>
      <c r="B169" s="327" t="s">
        <v>87</v>
      </c>
      <c r="C169" s="348">
        <v>1210000000</v>
      </c>
      <c r="D169" s="483">
        <v>42060</v>
      </c>
      <c r="E169" s="483">
        <v>42425</v>
      </c>
      <c r="F169" s="364" t="s">
        <v>92</v>
      </c>
      <c r="G169" s="327" t="s">
        <v>93</v>
      </c>
      <c r="H169" s="483">
        <v>40234</v>
      </c>
      <c r="I169" s="365">
        <v>16</v>
      </c>
    </row>
    <row r="170" spans="1:14" x14ac:dyDescent="0.2">
      <c r="A170" s="254" t="s">
        <v>106</v>
      </c>
      <c r="B170" s="327" t="s">
        <v>87</v>
      </c>
      <c r="C170" s="348">
        <v>5000000000</v>
      </c>
      <c r="D170" s="483" t="s">
        <v>153</v>
      </c>
      <c r="E170" s="483" t="s">
        <v>160</v>
      </c>
      <c r="F170" s="364" t="s">
        <v>88</v>
      </c>
      <c r="G170" s="327" t="s">
        <v>89</v>
      </c>
      <c r="H170" s="483" t="s">
        <v>167</v>
      </c>
      <c r="I170" s="365">
        <v>18</v>
      </c>
    </row>
    <row r="171" spans="1:14" x14ac:dyDescent="0.2">
      <c r="A171" s="254" t="s">
        <v>107</v>
      </c>
      <c r="B171" s="327" t="s">
        <v>105</v>
      </c>
      <c r="C171" s="348">
        <v>500000000</v>
      </c>
      <c r="D171" s="483">
        <v>42247</v>
      </c>
      <c r="E171" s="483">
        <v>42613</v>
      </c>
      <c r="F171" s="364" t="s">
        <v>92</v>
      </c>
      <c r="G171" s="327" t="s">
        <v>93</v>
      </c>
      <c r="H171" s="483">
        <v>40421</v>
      </c>
      <c r="I171" s="365">
        <v>19</v>
      </c>
    </row>
    <row r="172" spans="1:14" x14ac:dyDescent="0.2">
      <c r="A172" s="254" t="s">
        <v>108</v>
      </c>
      <c r="B172" s="327" t="s">
        <v>87</v>
      </c>
      <c r="C172" s="348">
        <v>1000000000</v>
      </c>
      <c r="D172" s="483">
        <v>44292</v>
      </c>
      <c r="E172" s="483">
        <v>44657</v>
      </c>
      <c r="F172" s="364" t="s">
        <v>92</v>
      </c>
      <c r="G172" s="327" t="s">
        <v>93</v>
      </c>
      <c r="H172" s="483">
        <v>40639</v>
      </c>
      <c r="I172" s="365">
        <v>20</v>
      </c>
    </row>
    <row r="173" spans="1:14" x14ac:dyDescent="0.2">
      <c r="A173" s="254" t="s">
        <v>109</v>
      </c>
      <c r="B173" s="327" t="s">
        <v>87</v>
      </c>
      <c r="C173" s="348">
        <v>2500000000</v>
      </c>
      <c r="D173" s="483">
        <v>43259</v>
      </c>
      <c r="E173" s="483">
        <v>43624</v>
      </c>
      <c r="F173" s="364" t="s">
        <v>88</v>
      </c>
      <c r="G173" s="327" t="s">
        <v>89</v>
      </c>
      <c r="H173" s="483">
        <v>40702</v>
      </c>
      <c r="I173" s="365">
        <v>21</v>
      </c>
    </row>
    <row r="174" spans="1:14" x14ac:dyDescent="0.2">
      <c r="A174" s="254" t="s">
        <v>110</v>
      </c>
      <c r="B174" s="327" t="s">
        <v>87</v>
      </c>
      <c r="C174" s="348">
        <v>700000000</v>
      </c>
      <c r="D174" s="483">
        <v>43259</v>
      </c>
      <c r="E174" s="483">
        <v>43624</v>
      </c>
      <c r="F174" s="364" t="s">
        <v>92</v>
      </c>
      <c r="G174" s="327" t="s">
        <v>93</v>
      </c>
      <c r="H174" s="483">
        <v>40702</v>
      </c>
      <c r="I174" s="365">
        <v>22</v>
      </c>
    </row>
    <row r="175" spans="1:14" x14ac:dyDescent="0.2">
      <c r="A175" s="254" t="s">
        <v>111</v>
      </c>
      <c r="B175" s="327" t="s">
        <v>87</v>
      </c>
      <c r="C175" s="348">
        <v>915000000</v>
      </c>
      <c r="D175" s="483" t="s">
        <v>154</v>
      </c>
      <c r="E175" s="483" t="s">
        <v>161</v>
      </c>
      <c r="F175" s="364" t="s">
        <v>88</v>
      </c>
      <c r="G175" s="327" t="s">
        <v>89</v>
      </c>
      <c r="H175" s="483">
        <v>40809</v>
      </c>
      <c r="I175" s="365">
        <v>25</v>
      </c>
    </row>
    <row r="176" spans="1:14" x14ac:dyDescent="0.2">
      <c r="A176" s="254" t="s">
        <v>130</v>
      </c>
      <c r="B176" s="327" t="s">
        <v>87</v>
      </c>
      <c r="C176" s="348">
        <v>1500000000</v>
      </c>
      <c r="D176" s="483" t="s">
        <v>155</v>
      </c>
      <c r="E176" s="483" t="s">
        <v>162</v>
      </c>
      <c r="F176" s="364" t="s">
        <v>92</v>
      </c>
      <c r="G176" s="327" t="s">
        <v>93</v>
      </c>
      <c r="H176" s="483" t="s">
        <v>168</v>
      </c>
      <c r="I176" s="365">
        <v>24</v>
      </c>
    </row>
    <row r="177" spans="1:10" x14ac:dyDescent="0.2">
      <c r="A177" s="254" t="s">
        <v>131</v>
      </c>
      <c r="B177" s="327" t="s">
        <v>87</v>
      </c>
      <c r="C177" s="348">
        <v>1235000000</v>
      </c>
      <c r="D177" s="483" t="s">
        <v>156</v>
      </c>
      <c r="E177" s="483" t="s">
        <v>163</v>
      </c>
      <c r="F177" s="364" t="s">
        <v>88</v>
      </c>
      <c r="G177" s="327" t="s">
        <v>89</v>
      </c>
      <c r="H177" s="483">
        <v>40871</v>
      </c>
      <c r="I177" s="365">
        <v>26</v>
      </c>
    </row>
    <row r="178" spans="1:10" x14ac:dyDescent="0.2">
      <c r="A178" s="254" t="s">
        <v>132</v>
      </c>
      <c r="B178" s="327" t="s">
        <v>87</v>
      </c>
      <c r="C178" s="348">
        <v>850000000</v>
      </c>
      <c r="D178" s="483">
        <v>42543</v>
      </c>
      <c r="E178" s="483">
        <v>42908</v>
      </c>
      <c r="F178" s="364" t="s">
        <v>92</v>
      </c>
      <c r="G178" s="327" t="s">
        <v>93</v>
      </c>
      <c r="H178" s="483" t="s">
        <v>169</v>
      </c>
      <c r="I178" s="365">
        <v>27</v>
      </c>
    </row>
    <row r="179" spans="1:10" x14ac:dyDescent="0.2">
      <c r="A179" s="254" t="s">
        <v>133</v>
      </c>
      <c r="B179" s="327" t="s">
        <v>105</v>
      </c>
      <c r="C179" s="348">
        <v>500000000</v>
      </c>
      <c r="D179" s="483">
        <v>42760</v>
      </c>
      <c r="E179" s="483">
        <v>43125</v>
      </c>
      <c r="F179" s="364" t="s">
        <v>92</v>
      </c>
      <c r="G179" s="327" t="s">
        <v>93</v>
      </c>
      <c r="H179" s="483">
        <v>40925</v>
      </c>
      <c r="I179" s="365">
        <v>28</v>
      </c>
    </row>
    <row r="180" spans="1:10" x14ac:dyDescent="0.2">
      <c r="A180" s="254" t="s">
        <v>134</v>
      </c>
      <c r="B180" s="327" t="s">
        <v>87</v>
      </c>
      <c r="C180" s="348">
        <v>1098000000</v>
      </c>
      <c r="D180" s="483">
        <v>42160</v>
      </c>
      <c r="E180" s="483">
        <v>42526</v>
      </c>
      <c r="F180" s="364" t="s">
        <v>88</v>
      </c>
      <c r="G180" s="327" t="s">
        <v>89</v>
      </c>
      <c r="H180" s="483">
        <v>41065</v>
      </c>
      <c r="I180" s="365">
        <v>29</v>
      </c>
    </row>
    <row r="181" spans="1:10" x14ac:dyDescent="0.2">
      <c r="A181" s="254" t="s">
        <v>135</v>
      </c>
      <c r="B181" s="327" t="s">
        <v>87</v>
      </c>
      <c r="C181" s="348">
        <v>1400000000</v>
      </c>
      <c r="D181" s="483">
        <v>42892</v>
      </c>
      <c r="E181" s="483">
        <v>43257</v>
      </c>
      <c r="F181" s="364" t="s">
        <v>88</v>
      </c>
      <c r="G181" s="327" t="s">
        <v>89</v>
      </c>
      <c r="H181" s="483">
        <v>41066</v>
      </c>
      <c r="I181" s="365">
        <v>30</v>
      </c>
    </row>
    <row r="182" spans="1:10" x14ac:dyDescent="0.2">
      <c r="A182" s="254" t="s">
        <v>136</v>
      </c>
      <c r="B182" s="327" t="s">
        <v>105</v>
      </c>
      <c r="C182" s="349">
        <v>650000000</v>
      </c>
      <c r="D182" s="484">
        <v>43635</v>
      </c>
      <c r="E182" s="483">
        <v>44001</v>
      </c>
      <c r="F182" s="364" t="s">
        <v>92</v>
      </c>
      <c r="G182" s="327" t="s">
        <v>93</v>
      </c>
      <c r="H182" s="483">
        <v>41079</v>
      </c>
      <c r="I182" s="365">
        <v>31</v>
      </c>
    </row>
    <row r="183" spans="1:10" x14ac:dyDescent="0.2">
      <c r="A183" s="254" t="s">
        <v>138</v>
      </c>
      <c r="B183" s="459" t="s">
        <v>105</v>
      </c>
      <c r="C183" s="462">
        <v>1000000000</v>
      </c>
      <c r="D183" s="485">
        <v>43045</v>
      </c>
      <c r="E183" s="486">
        <v>43410</v>
      </c>
      <c r="F183" s="364" t="s">
        <v>92</v>
      </c>
      <c r="G183" s="327" t="s">
        <v>93</v>
      </c>
      <c r="H183" s="483">
        <v>41219</v>
      </c>
      <c r="I183" s="365">
        <v>32</v>
      </c>
    </row>
    <row r="184" spans="1:10" s="307" customFormat="1" x14ac:dyDescent="0.2">
      <c r="A184" s="254" t="s">
        <v>139</v>
      </c>
      <c r="B184" s="459" t="s">
        <v>87</v>
      </c>
      <c r="C184" s="462">
        <v>1000000000</v>
      </c>
      <c r="D184" s="485" t="s">
        <v>157</v>
      </c>
      <c r="E184" s="485" t="s">
        <v>164</v>
      </c>
      <c r="F184" s="364" t="s">
        <v>92</v>
      </c>
      <c r="G184" s="365" t="s">
        <v>93</v>
      </c>
      <c r="H184" s="483" t="s">
        <v>170</v>
      </c>
      <c r="I184" s="365">
        <v>34</v>
      </c>
    </row>
    <row r="185" spans="1:10" s="307" customFormat="1" x14ac:dyDescent="0.2">
      <c r="A185" s="254" t="s">
        <v>140</v>
      </c>
      <c r="B185" s="459" t="s">
        <v>87</v>
      </c>
      <c r="C185" s="462">
        <v>1000000000</v>
      </c>
      <c r="D185" s="485" t="s">
        <v>158</v>
      </c>
      <c r="E185" s="485" t="s">
        <v>157</v>
      </c>
      <c r="F185" s="461" t="s">
        <v>88</v>
      </c>
      <c r="G185" s="459" t="s">
        <v>89</v>
      </c>
      <c r="H185" s="485" t="s">
        <v>170</v>
      </c>
      <c r="I185" s="459">
        <v>35</v>
      </c>
    </row>
    <row r="186" spans="1:10" s="307" customFormat="1" x14ac:dyDescent="0.2">
      <c r="A186" s="254" t="s">
        <v>141</v>
      </c>
      <c r="B186" s="459" t="s">
        <v>87</v>
      </c>
      <c r="C186" s="462">
        <v>4120000000</v>
      </c>
      <c r="D186" s="485" t="s">
        <v>157</v>
      </c>
      <c r="E186" s="485" t="s">
        <v>164</v>
      </c>
      <c r="F186" s="461" t="s">
        <v>88</v>
      </c>
      <c r="G186" s="459" t="s">
        <v>89</v>
      </c>
      <c r="H186" s="485" t="s">
        <v>170</v>
      </c>
      <c r="I186" s="459">
        <v>33</v>
      </c>
    </row>
    <row r="187" spans="1:10" s="307" customFormat="1" x14ac:dyDescent="0.2">
      <c r="A187" s="254" t="s">
        <v>142</v>
      </c>
      <c r="B187" s="459" t="s">
        <v>87</v>
      </c>
      <c r="C187" s="462">
        <v>1000000000</v>
      </c>
      <c r="D187" s="485">
        <v>46769</v>
      </c>
      <c r="E187" s="485">
        <v>47135</v>
      </c>
      <c r="F187" s="461" t="s">
        <v>92</v>
      </c>
      <c r="G187" s="459" t="s">
        <v>93</v>
      </c>
      <c r="H187" s="485">
        <v>41291</v>
      </c>
      <c r="I187" s="459">
        <v>36</v>
      </c>
    </row>
    <row r="188" spans="1:10" s="307" customFormat="1" x14ac:dyDescent="0.2">
      <c r="A188" s="254" t="s">
        <v>143</v>
      </c>
      <c r="B188" s="459" t="s">
        <v>105</v>
      </c>
      <c r="C188" s="462">
        <v>1000000000</v>
      </c>
      <c r="D188" s="485">
        <v>44956</v>
      </c>
      <c r="E188" s="485">
        <v>45321</v>
      </c>
      <c r="F188" s="461" t="s">
        <v>92</v>
      </c>
      <c r="G188" s="459" t="s">
        <v>93</v>
      </c>
      <c r="H188" s="485">
        <v>41304</v>
      </c>
      <c r="I188" s="459">
        <v>37</v>
      </c>
    </row>
    <row r="189" spans="1:10" s="307" customFormat="1" x14ac:dyDescent="0.2">
      <c r="A189" s="269" t="s">
        <v>146</v>
      </c>
      <c r="B189" s="365" t="s">
        <v>87</v>
      </c>
      <c r="C189" s="349">
        <v>1175000000</v>
      </c>
      <c r="D189" s="486" t="s">
        <v>159</v>
      </c>
      <c r="E189" s="486" t="s">
        <v>165</v>
      </c>
      <c r="F189" s="461" t="s">
        <v>88</v>
      </c>
      <c r="G189" s="459" t="s">
        <v>89</v>
      </c>
      <c r="H189" s="485">
        <v>41500</v>
      </c>
      <c r="I189" s="459">
        <v>38</v>
      </c>
    </row>
    <row r="190" spans="1:10" x14ac:dyDescent="0.2">
      <c r="A190" s="269" t="s">
        <v>147</v>
      </c>
      <c r="B190" s="365" t="s">
        <v>87</v>
      </c>
      <c r="C190" s="349">
        <v>300000000</v>
      </c>
      <c r="D190" s="486" t="s">
        <v>159</v>
      </c>
      <c r="E190" s="486" t="s">
        <v>165</v>
      </c>
      <c r="F190" s="481" t="s">
        <v>92</v>
      </c>
      <c r="G190" s="365" t="s">
        <v>93</v>
      </c>
      <c r="H190" s="486">
        <v>41506</v>
      </c>
      <c r="I190" s="459">
        <v>39</v>
      </c>
    </row>
    <row r="191" spans="1:10" x14ac:dyDescent="0.2">
      <c r="A191" s="269" t="s">
        <v>148</v>
      </c>
      <c r="B191" s="365" t="s">
        <v>87</v>
      </c>
      <c r="C191" s="349">
        <v>150000000</v>
      </c>
      <c r="D191" s="486">
        <v>47002</v>
      </c>
      <c r="E191" s="486">
        <v>47367</v>
      </c>
      <c r="F191" s="481" t="s">
        <v>92</v>
      </c>
      <c r="G191" s="365" t="s">
        <v>93</v>
      </c>
      <c r="H191" s="486">
        <v>41523</v>
      </c>
      <c r="I191" s="459">
        <v>40</v>
      </c>
    </row>
    <row r="192" spans="1:10" x14ac:dyDescent="0.2">
      <c r="A192" s="178" t="s">
        <v>149</v>
      </c>
      <c r="B192" s="327" t="s">
        <v>151</v>
      </c>
      <c r="C192" s="348">
        <v>700000000</v>
      </c>
      <c r="D192" s="483" t="s">
        <v>158</v>
      </c>
      <c r="E192" s="483" t="s">
        <v>157</v>
      </c>
      <c r="F192" s="364" t="s">
        <v>88</v>
      </c>
      <c r="G192" s="327" t="s">
        <v>89</v>
      </c>
      <c r="H192" s="483" t="s">
        <v>171</v>
      </c>
      <c r="I192" s="327">
        <v>41</v>
      </c>
      <c r="J192" s="327"/>
    </row>
    <row r="193" spans="1:9" x14ac:dyDescent="0.2">
      <c r="A193" s="479" t="s">
        <v>150</v>
      </c>
      <c r="B193" s="372" t="s">
        <v>151</v>
      </c>
      <c r="C193" s="369">
        <v>300000000</v>
      </c>
      <c r="D193" s="487" t="s">
        <v>158</v>
      </c>
      <c r="E193" s="487" t="s">
        <v>157</v>
      </c>
      <c r="F193" s="480" t="s">
        <v>92</v>
      </c>
      <c r="G193" s="372" t="s">
        <v>93</v>
      </c>
      <c r="H193" s="488" t="s">
        <v>171</v>
      </c>
      <c r="I193" s="463">
        <v>42</v>
      </c>
    </row>
    <row r="195" spans="1:9" x14ac:dyDescent="0.2">
      <c r="C195" s="467"/>
    </row>
  </sheetData>
  <mergeCells count="6">
    <mergeCell ref="A5:F5"/>
    <mergeCell ref="A22:F22"/>
    <mergeCell ref="A57:F57"/>
    <mergeCell ref="A93:F93"/>
    <mergeCell ref="G93:L93"/>
    <mergeCell ref="A13:F1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8"/>
  <sheetViews>
    <sheetView topLeftCell="A40" workbookViewId="0">
      <selection activeCell="C72" sqref="C72"/>
    </sheetView>
  </sheetViews>
  <sheetFormatPr baseColWidth="10" defaultRowHeight="12.75" x14ac:dyDescent="0.2"/>
  <cols>
    <col min="1" max="1" width="54" style="275" customWidth="1"/>
    <col min="2" max="2" width="24.5703125" style="275" bestFit="1" customWidth="1"/>
    <col min="3" max="3" width="23.85546875" style="275" customWidth="1"/>
    <col min="4" max="4" width="37" style="275" customWidth="1"/>
    <col min="5" max="5" width="22.140625" style="275" bestFit="1" customWidth="1"/>
    <col min="6" max="6" width="24" style="275" bestFit="1" customWidth="1"/>
    <col min="7" max="10" width="22.14062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7" x14ac:dyDescent="0.2">
      <c r="A1" s="273" t="s">
        <v>145</v>
      </c>
      <c r="B1" s="274"/>
      <c r="C1" s="274"/>
      <c r="D1" s="274"/>
      <c r="E1" s="274"/>
    </row>
    <row r="2" spans="1:7" x14ac:dyDescent="0.2">
      <c r="A2" s="274" t="s">
        <v>1</v>
      </c>
      <c r="B2" s="274"/>
      <c r="C2" s="276">
        <v>41547</v>
      </c>
      <c r="E2" s="274"/>
    </row>
    <row r="3" spans="1:7" x14ac:dyDescent="0.2">
      <c r="A3" s="274" t="s">
        <v>9</v>
      </c>
      <c r="B3" s="274"/>
      <c r="C3" s="277" t="s">
        <v>10</v>
      </c>
      <c r="E3" s="274"/>
      <c r="G3" s="278"/>
    </row>
    <row r="4" spans="1:7" x14ac:dyDescent="0.2">
      <c r="A4" s="274"/>
      <c r="B4" s="274"/>
      <c r="C4" s="274"/>
      <c r="D4" s="274"/>
      <c r="E4" s="274"/>
      <c r="G4" s="279"/>
    </row>
    <row r="5" spans="1:7" x14ac:dyDescent="0.2">
      <c r="A5" s="629" t="s">
        <v>13</v>
      </c>
      <c r="B5" s="630"/>
      <c r="C5" s="630"/>
      <c r="D5" s="630"/>
      <c r="E5" s="630"/>
      <c r="F5" s="631"/>
      <c r="G5" s="279"/>
    </row>
    <row r="6" spans="1:7" ht="12.75" customHeight="1" x14ac:dyDescent="0.2">
      <c r="A6" s="280"/>
      <c r="B6" s="280" t="s">
        <v>4</v>
      </c>
      <c r="C6" s="280" t="s">
        <v>5</v>
      </c>
      <c r="D6" s="280" t="s">
        <v>76</v>
      </c>
      <c r="E6" s="281" t="s">
        <v>79</v>
      </c>
      <c r="F6" s="282" t="s">
        <v>11</v>
      </c>
      <c r="G6" s="29"/>
    </row>
    <row r="7" spans="1:7" x14ac:dyDescent="0.2">
      <c r="A7" s="283" t="s">
        <v>2</v>
      </c>
      <c r="B7" s="20">
        <v>46842535606.5</v>
      </c>
      <c r="C7" s="283">
        <f>B7/$B$10</f>
        <v>0.72323995892214288</v>
      </c>
      <c r="D7" s="7">
        <v>0.46963801999999999</v>
      </c>
      <c r="E7" s="376">
        <v>37587</v>
      </c>
      <c r="F7" s="375">
        <f>B7/E7</f>
        <v>1246242.9990821294</v>
      </c>
      <c r="G7" s="279"/>
    </row>
    <row r="8" spans="1:7" x14ac:dyDescent="0.2">
      <c r="A8" s="283" t="s">
        <v>3</v>
      </c>
      <c r="B8" s="13">
        <v>7986554363.3100004</v>
      </c>
      <c r="C8" s="283">
        <f>B8/$B$10</f>
        <v>0.12331090054929189</v>
      </c>
      <c r="D8" s="7">
        <v>0.14631221</v>
      </c>
      <c r="E8" s="41">
        <v>698</v>
      </c>
      <c r="F8" s="375">
        <f>B8/E8</f>
        <v>11442054.961762179</v>
      </c>
      <c r="G8" s="279"/>
    </row>
    <row r="9" spans="1:7" x14ac:dyDescent="0.2">
      <c r="A9" s="283" t="s">
        <v>78</v>
      </c>
      <c r="B9" s="284">
        <v>9938536636.8700924</v>
      </c>
      <c r="C9" s="283">
        <f>B9/$B$10</f>
        <v>0.1534491405285652</v>
      </c>
      <c r="D9" s="285"/>
      <c r="E9" s="286"/>
      <c r="F9" s="287"/>
      <c r="G9" s="278"/>
    </row>
    <row r="10" spans="1:7" x14ac:dyDescent="0.2">
      <c r="A10" s="288" t="s">
        <v>7</v>
      </c>
      <c r="B10" s="289">
        <f>SUM(B7:B9)</f>
        <v>64767626606.680092</v>
      </c>
      <c r="C10" s="288">
        <f>B10/$B$10</f>
        <v>1</v>
      </c>
      <c r="D10" s="288">
        <f>B7/(B7+B8)*D7+B8/(B7+B8)*D8</f>
        <v>0.42254150316836769</v>
      </c>
      <c r="E10" s="290">
        <f>SUM(E7:E9)</f>
        <v>38285</v>
      </c>
      <c r="F10" s="291">
        <f>(B7+B8)/E10</f>
        <v>1432129.815066214</v>
      </c>
      <c r="G10" s="278"/>
    </row>
    <row r="11" spans="1:7" s="278" customFormat="1" x14ac:dyDescent="0.2">
      <c r="A11" s="292"/>
      <c r="B11" s="293"/>
      <c r="C11" s="292"/>
      <c r="D11" s="292"/>
      <c r="E11" s="294"/>
      <c r="F11" s="295"/>
    </row>
    <row r="12" spans="1:7" s="278" customFormat="1" x14ac:dyDescent="0.2">
      <c r="A12" s="468" t="s">
        <v>137</v>
      </c>
      <c r="B12" s="469"/>
      <c r="C12" s="470">
        <v>8.5235398131250001E-2</v>
      </c>
      <c r="D12" s="292"/>
      <c r="E12" s="294"/>
      <c r="F12" s="295"/>
    </row>
    <row r="13" spans="1:7" s="278" customFormat="1" x14ac:dyDescent="0.2">
      <c r="A13" s="292"/>
      <c r="B13" s="293"/>
      <c r="C13" s="292"/>
      <c r="D13" s="292"/>
      <c r="E13" s="294"/>
      <c r="F13" s="295"/>
    </row>
    <row r="15" spans="1:7" x14ac:dyDescent="0.2">
      <c r="A15" s="629" t="s">
        <v>36</v>
      </c>
      <c r="B15" s="630"/>
      <c r="C15" s="630"/>
      <c r="D15" s="630"/>
      <c r="E15" s="630"/>
      <c r="F15" s="631"/>
    </row>
    <row r="16" spans="1:7" x14ac:dyDescent="0.2">
      <c r="A16" s="296" t="s">
        <v>14</v>
      </c>
      <c r="B16" s="297"/>
      <c r="C16" s="297"/>
      <c r="D16" s="297"/>
      <c r="E16" s="297"/>
      <c r="F16" s="297"/>
    </row>
    <row r="17" spans="1:10" x14ac:dyDescent="0.2">
      <c r="A17" s="298"/>
      <c r="B17" s="279"/>
      <c r="C17" s="279"/>
      <c r="D17" s="279"/>
      <c r="E17" s="279"/>
      <c r="F17" s="279"/>
    </row>
    <row r="18" spans="1:10" x14ac:dyDescent="0.2">
      <c r="A18" s="42" t="s">
        <v>31</v>
      </c>
      <c r="B18" s="143"/>
      <c r="C18" s="143"/>
      <c r="D18" s="278"/>
      <c r="E18" s="278"/>
      <c r="F18" s="278"/>
    </row>
    <row r="19" spans="1:10" x14ac:dyDescent="0.2">
      <c r="A19" s="145"/>
      <c r="B19" s="144"/>
      <c r="C19" s="144"/>
    </row>
    <row r="20" spans="1:10" x14ac:dyDescent="0.2">
      <c r="A20" s="78" t="s">
        <v>15</v>
      </c>
      <c r="B20" s="146" t="s">
        <v>16</v>
      </c>
      <c r="C20" s="147" t="s">
        <v>211</v>
      </c>
      <c r="D20" s="299" t="s">
        <v>35</v>
      </c>
    </row>
    <row r="21" spans="1:10" x14ac:dyDescent="0.2">
      <c r="A21" s="83" t="s">
        <v>18</v>
      </c>
      <c r="B21" s="142">
        <v>7263316806.6400003</v>
      </c>
      <c r="C21" s="35">
        <v>9625</v>
      </c>
      <c r="D21" s="300">
        <f>B21/$B$32</f>
        <v>0.15505814774109117</v>
      </c>
    </row>
    <row r="22" spans="1:10" x14ac:dyDescent="0.2">
      <c r="A22" s="74" t="s">
        <v>19</v>
      </c>
      <c r="B22" s="141">
        <v>7114839374.8400002</v>
      </c>
      <c r="C22" s="19">
        <v>5532</v>
      </c>
      <c r="D22" s="300">
        <f t="shared" ref="D22:D32" si="0">B22/$B$32</f>
        <v>0.15188843393551749</v>
      </c>
    </row>
    <row r="23" spans="1:10" x14ac:dyDescent="0.2">
      <c r="A23" s="74" t="s">
        <v>20</v>
      </c>
      <c r="B23" s="141">
        <v>32464379425.02</v>
      </c>
      <c r="C23" s="19">
        <v>22430</v>
      </c>
      <c r="D23" s="300">
        <f t="shared" si="0"/>
        <v>0.6930534183233914</v>
      </c>
    </row>
    <row r="24" spans="1:10" x14ac:dyDescent="0.2">
      <c r="A24" s="74" t="s">
        <v>21</v>
      </c>
      <c r="B24" s="54"/>
      <c r="C24" s="19"/>
      <c r="D24" s="300">
        <f t="shared" si="0"/>
        <v>0</v>
      </c>
    </row>
    <row r="25" spans="1:10" x14ac:dyDescent="0.2">
      <c r="A25" s="74" t="s">
        <v>22</v>
      </c>
      <c r="B25" s="71"/>
      <c r="C25" s="71"/>
      <c r="D25" s="300">
        <f t="shared" si="0"/>
        <v>0</v>
      </c>
    </row>
    <row r="26" spans="1:10" x14ac:dyDescent="0.2">
      <c r="A26" s="74" t="s">
        <v>23</v>
      </c>
      <c r="B26" s="71"/>
      <c r="C26" s="71"/>
      <c r="D26" s="300">
        <f t="shared" si="0"/>
        <v>0</v>
      </c>
    </row>
    <row r="27" spans="1:10" x14ac:dyDescent="0.2">
      <c r="A27" s="74" t="s">
        <v>24</v>
      </c>
      <c r="B27" s="71"/>
      <c r="C27" s="71"/>
      <c r="D27" s="300">
        <f t="shared" si="0"/>
        <v>0</v>
      </c>
    </row>
    <row r="28" spans="1:10" x14ac:dyDescent="0.2">
      <c r="A28" s="74" t="s">
        <v>25</v>
      </c>
      <c r="B28" s="71"/>
      <c r="C28" s="71"/>
      <c r="D28" s="300">
        <f t="shared" si="0"/>
        <v>0</v>
      </c>
    </row>
    <row r="29" spans="1:10" x14ac:dyDescent="0.2">
      <c r="A29" s="74" t="s">
        <v>26</v>
      </c>
      <c r="B29" s="71"/>
      <c r="C29" s="71"/>
      <c r="D29" s="300">
        <f t="shared" si="0"/>
        <v>0</v>
      </c>
    </row>
    <row r="30" spans="1:10" x14ac:dyDescent="0.2">
      <c r="A30" s="74" t="s">
        <v>27</v>
      </c>
      <c r="B30" s="71"/>
      <c r="C30" s="71"/>
      <c r="D30" s="300">
        <f t="shared" si="0"/>
        <v>0</v>
      </c>
    </row>
    <row r="31" spans="1:10" ht="13.5" thickBot="1" x14ac:dyDescent="0.25">
      <c r="A31" s="38" t="s">
        <v>28</v>
      </c>
      <c r="B31" s="56"/>
      <c r="C31" s="56"/>
      <c r="D31" s="301">
        <f t="shared" si="0"/>
        <v>0</v>
      </c>
    </row>
    <row r="32" spans="1:10" ht="13.5" thickTop="1" x14ac:dyDescent="0.2">
      <c r="A32" s="49" t="s">
        <v>4</v>
      </c>
      <c r="B32" s="5">
        <f>SUM(B21:B31)</f>
        <v>46842535606.5</v>
      </c>
      <c r="C32" s="5">
        <f>SUM(C21:C31)</f>
        <v>37587</v>
      </c>
      <c r="D32" s="302">
        <f t="shared" si="0"/>
        <v>1</v>
      </c>
      <c r="J32" s="303"/>
    </row>
    <row r="33" spans="1:10" x14ac:dyDescent="0.2">
      <c r="A33" s="47"/>
      <c r="B33" s="82"/>
      <c r="C33" s="82"/>
      <c r="J33" s="304"/>
    </row>
    <row r="34" spans="1:10" x14ac:dyDescent="0.2">
      <c r="A34" s="42" t="s">
        <v>32</v>
      </c>
      <c r="B34" s="33"/>
      <c r="C34" s="33"/>
      <c r="D34" s="305"/>
      <c r="E34" s="305"/>
      <c r="F34" s="305"/>
    </row>
    <row r="35" spans="1:10" x14ac:dyDescent="0.2">
      <c r="A35" s="15"/>
      <c r="B35" s="15"/>
      <c r="C35" s="15"/>
    </row>
    <row r="36" spans="1:10" x14ac:dyDescent="0.2">
      <c r="A36" s="88" t="s">
        <v>29</v>
      </c>
      <c r="B36" s="89" t="s">
        <v>16</v>
      </c>
      <c r="C36" s="89" t="s">
        <v>211</v>
      </c>
      <c r="D36" s="299" t="s">
        <v>35</v>
      </c>
    </row>
    <row r="37" spans="1:10" x14ac:dyDescent="0.2">
      <c r="A37" s="67" t="s">
        <v>18</v>
      </c>
      <c r="B37" s="141">
        <v>11437986818.41</v>
      </c>
      <c r="C37" s="49">
        <v>13391</v>
      </c>
      <c r="D37" s="300">
        <f>B37/$B$48</f>
        <v>0.24417949776453338</v>
      </c>
    </row>
    <row r="38" spans="1:10" x14ac:dyDescent="0.2">
      <c r="A38" s="67" t="s">
        <v>19</v>
      </c>
      <c r="B38" s="141">
        <v>11768098858.59</v>
      </c>
      <c r="C38" s="49">
        <v>8826</v>
      </c>
      <c r="D38" s="300">
        <f t="shared" ref="D38:D46" si="1">B38/$B$48</f>
        <v>0.2512267687097523</v>
      </c>
    </row>
    <row r="39" spans="1:10" x14ac:dyDescent="0.2">
      <c r="A39" s="67" t="s">
        <v>20</v>
      </c>
      <c r="B39" s="141">
        <v>23170719775.68</v>
      </c>
      <c r="C39" s="49">
        <v>15090</v>
      </c>
      <c r="D39" s="300">
        <f t="shared" si="1"/>
        <v>0.49465127102277773</v>
      </c>
    </row>
    <row r="40" spans="1:10" x14ac:dyDescent="0.2">
      <c r="A40" s="67" t="s">
        <v>21</v>
      </c>
      <c r="B40" s="141">
        <v>412799918.25</v>
      </c>
      <c r="C40" s="49">
        <v>250</v>
      </c>
      <c r="D40" s="300">
        <f t="shared" si="1"/>
        <v>8.8125015630624165E-3</v>
      </c>
    </row>
    <row r="41" spans="1:10" x14ac:dyDescent="0.2">
      <c r="A41" s="67" t="s">
        <v>22</v>
      </c>
      <c r="B41" s="141">
        <v>52930235.560000002</v>
      </c>
      <c r="C41" s="49">
        <v>30</v>
      </c>
      <c r="D41" s="300">
        <f t="shared" si="1"/>
        <v>1.1299609398741975E-3</v>
      </c>
    </row>
    <row r="42" spans="1:10" x14ac:dyDescent="0.2">
      <c r="A42" s="67" t="s">
        <v>23</v>
      </c>
      <c r="B42" s="54"/>
      <c r="C42" s="49"/>
      <c r="D42" s="300">
        <f t="shared" si="1"/>
        <v>0</v>
      </c>
    </row>
    <row r="43" spans="1:10" x14ac:dyDescent="0.2">
      <c r="A43" s="67" t="s">
        <v>24</v>
      </c>
      <c r="B43" s="17"/>
      <c r="C43" s="137"/>
      <c r="D43" s="300">
        <f t="shared" si="1"/>
        <v>0</v>
      </c>
    </row>
    <row r="44" spans="1:10" x14ac:dyDescent="0.2">
      <c r="A44" s="67" t="s">
        <v>25</v>
      </c>
      <c r="B44" s="71"/>
      <c r="C44" s="138"/>
      <c r="D44" s="300">
        <f t="shared" si="1"/>
        <v>0</v>
      </c>
    </row>
    <row r="45" spans="1:10" x14ac:dyDescent="0.2">
      <c r="A45" s="67" t="s">
        <v>26</v>
      </c>
      <c r="B45" s="71"/>
      <c r="C45" s="138"/>
      <c r="D45" s="300">
        <f t="shared" si="1"/>
        <v>0</v>
      </c>
    </row>
    <row r="46" spans="1:10" x14ac:dyDescent="0.2">
      <c r="A46" s="67" t="s">
        <v>27</v>
      </c>
      <c r="B46" s="71"/>
      <c r="C46" s="138"/>
      <c r="D46" s="300">
        <f t="shared" si="1"/>
        <v>0</v>
      </c>
    </row>
    <row r="47" spans="1:10" ht="13.5" thickBot="1" x14ac:dyDescent="0.25">
      <c r="A47" s="43" t="s">
        <v>28</v>
      </c>
      <c r="B47" s="56"/>
      <c r="C47" s="56"/>
      <c r="D47" s="301">
        <f>B47/$B$48</f>
        <v>0</v>
      </c>
    </row>
    <row r="48" spans="1:10" ht="13.5" thickTop="1" x14ac:dyDescent="0.2">
      <c r="A48" s="19" t="s">
        <v>4</v>
      </c>
      <c r="B48" s="140">
        <f>SUM(B37:B47)</f>
        <v>46842535606.489998</v>
      </c>
      <c r="C48" s="140">
        <f>SUM(C37:C47)</f>
        <v>37587</v>
      </c>
      <c r="D48" s="302">
        <f>B48/$B$48</f>
        <v>1</v>
      </c>
    </row>
    <row r="50" spans="1:6" x14ac:dyDescent="0.2">
      <c r="A50" s="633" t="s">
        <v>30</v>
      </c>
      <c r="B50" s="633"/>
      <c r="C50" s="633"/>
      <c r="D50" s="633"/>
      <c r="E50" s="633"/>
      <c r="F50" s="633"/>
    </row>
    <row r="51" spans="1:6" x14ac:dyDescent="0.2">
      <c r="A51" s="306"/>
      <c r="B51" s="307"/>
      <c r="C51" s="307"/>
    </row>
    <row r="52" spans="1:6" x14ac:dyDescent="0.2">
      <c r="A52" s="42" t="s">
        <v>33</v>
      </c>
      <c r="B52" s="84"/>
      <c r="C52" s="84"/>
    </row>
    <row r="53" spans="1:6" x14ac:dyDescent="0.2">
      <c r="A53" s="86"/>
      <c r="B53" s="86"/>
      <c r="C53" s="86"/>
    </row>
    <row r="54" spans="1:6" x14ac:dyDescent="0.2">
      <c r="A54" s="85" t="s">
        <v>15</v>
      </c>
      <c r="B54" s="48" t="s">
        <v>16</v>
      </c>
      <c r="C54" s="58" t="s">
        <v>211</v>
      </c>
      <c r="D54" s="299" t="s">
        <v>35</v>
      </c>
    </row>
    <row r="55" spans="1:6" x14ac:dyDescent="0.2">
      <c r="A55" s="6" t="s">
        <v>18</v>
      </c>
      <c r="B55" s="23">
        <v>7378807281.9399996</v>
      </c>
      <c r="C55" s="73">
        <v>640</v>
      </c>
      <c r="D55" s="300">
        <f>B55/$B$66</f>
        <v>0.92390371946105165</v>
      </c>
    </row>
    <row r="56" spans="1:6" x14ac:dyDescent="0.2">
      <c r="A56" s="6" t="s">
        <v>19</v>
      </c>
      <c r="B56" s="50">
        <v>298176303.75</v>
      </c>
      <c r="C56" s="9">
        <v>30</v>
      </c>
      <c r="D56" s="300">
        <f t="shared" ref="D56:D66" si="2">B56/$B$66</f>
        <v>3.7334786716010267E-2</v>
      </c>
    </row>
    <row r="57" spans="1:6" x14ac:dyDescent="0.2">
      <c r="A57" s="6" t="s">
        <v>20</v>
      </c>
      <c r="B57" s="50">
        <v>309570777.62</v>
      </c>
      <c r="C57" s="9">
        <v>28</v>
      </c>
      <c r="D57" s="300">
        <f t="shared" si="2"/>
        <v>3.8761493822938115E-2</v>
      </c>
    </row>
    <row r="58" spans="1:6" x14ac:dyDescent="0.2">
      <c r="A58" s="6" t="s">
        <v>21</v>
      </c>
      <c r="B58" s="65"/>
      <c r="C58" s="70"/>
      <c r="D58" s="300">
        <f t="shared" si="2"/>
        <v>0</v>
      </c>
    </row>
    <row r="59" spans="1:6" x14ac:dyDescent="0.2">
      <c r="A59" s="6" t="s">
        <v>22</v>
      </c>
      <c r="B59" s="40"/>
      <c r="C59" s="40"/>
      <c r="D59" s="300">
        <f t="shared" si="2"/>
        <v>0</v>
      </c>
    </row>
    <row r="60" spans="1:6" x14ac:dyDescent="0.2">
      <c r="A60" s="6" t="s">
        <v>23</v>
      </c>
      <c r="B60" s="40"/>
      <c r="C60" s="40"/>
      <c r="D60" s="300">
        <f t="shared" si="2"/>
        <v>0</v>
      </c>
    </row>
    <row r="61" spans="1:6" x14ac:dyDescent="0.2">
      <c r="A61" s="6" t="s">
        <v>24</v>
      </c>
      <c r="B61" s="40"/>
      <c r="C61" s="40"/>
      <c r="D61" s="300">
        <f t="shared" si="2"/>
        <v>0</v>
      </c>
    </row>
    <row r="62" spans="1:6" x14ac:dyDescent="0.2">
      <c r="A62" s="6" t="s">
        <v>25</v>
      </c>
      <c r="B62" s="40"/>
      <c r="C62" s="40"/>
      <c r="D62" s="300">
        <f t="shared" si="2"/>
        <v>0</v>
      </c>
    </row>
    <row r="63" spans="1:6" x14ac:dyDescent="0.2">
      <c r="A63" s="6" t="s">
        <v>26</v>
      </c>
      <c r="B63" s="40"/>
      <c r="C63" s="40"/>
      <c r="D63" s="300">
        <f t="shared" si="2"/>
        <v>0</v>
      </c>
    </row>
    <row r="64" spans="1:6" x14ac:dyDescent="0.2">
      <c r="A64" s="6" t="s">
        <v>27</v>
      </c>
      <c r="B64" s="40"/>
      <c r="C64" s="40"/>
      <c r="D64" s="300">
        <f t="shared" si="2"/>
        <v>0</v>
      </c>
    </row>
    <row r="65" spans="1:4" ht="13.5" thickBot="1" x14ac:dyDescent="0.25">
      <c r="A65" s="25" t="s">
        <v>28</v>
      </c>
      <c r="B65" s="63"/>
      <c r="C65" s="63"/>
      <c r="D65" s="301">
        <f t="shared" si="2"/>
        <v>0</v>
      </c>
    </row>
    <row r="66" spans="1:4" ht="13.5" thickTop="1" x14ac:dyDescent="0.2">
      <c r="A66" s="1" t="s">
        <v>4</v>
      </c>
      <c r="B66" s="5">
        <f>SUM(B55:B65)</f>
        <v>7986554363.3099995</v>
      </c>
      <c r="C66" s="5">
        <f>SUM(C55:C65)</f>
        <v>698</v>
      </c>
      <c r="D66" s="302">
        <f t="shared" si="2"/>
        <v>1</v>
      </c>
    </row>
    <row r="67" spans="1:4" x14ac:dyDescent="0.2">
      <c r="A67" s="2"/>
      <c r="B67" s="66"/>
      <c r="C67" s="66"/>
    </row>
    <row r="68" spans="1:4" x14ac:dyDescent="0.2">
      <c r="A68" s="2"/>
      <c r="B68" s="66"/>
      <c r="C68" s="66"/>
    </row>
    <row r="69" spans="1:4" x14ac:dyDescent="0.2">
      <c r="A69" s="42" t="s">
        <v>34</v>
      </c>
      <c r="B69" s="84"/>
      <c r="C69" s="84"/>
    </row>
    <row r="70" spans="1:4" x14ac:dyDescent="0.2">
      <c r="A70" s="55"/>
      <c r="B70" s="55"/>
      <c r="C70" s="55"/>
    </row>
    <row r="71" spans="1:4" x14ac:dyDescent="0.2">
      <c r="A71" s="57" t="s">
        <v>29</v>
      </c>
      <c r="B71" s="48" t="s">
        <v>16</v>
      </c>
      <c r="C71" s="58" t="s">
        <v>211</v>
      </c>
      <c r="D71" s="299" t="s">
        <v>35</v>
      </c>
    </row>
    <row r="72" spans="1:4" x14ac:dyDescent="0.2">
      <c r="A72" s="75" t="s">
        <v>18</v>
      </c>
      <c r="B72" s="23">
        <v>7641584918.1599998</v>
      </c>
      <c r="C72" s="73">
        <v>663</v>
      </c>
      <c r="D72" s="300">
        <f>B72/$B$66</f>
        <v>0.95680622337778365</v>
      </c>
    </row>
    <row r="73" spans="1:4" x14ac:dyDescent="0.2">
      <c r="A73" s="80" t="s">
        <v>19</v>
      </c>
      <c r="B73" s="50">
        <v>188976174.44</v>
      </c>
      <c r="C73" s="9">
        <v>23</v>
      </c>
      <c r="D73" s="300">
        <f t="shared" ref="D73:D83" si="3">B73/$B$66</f>
        <v>2.3661790284449962E-2</v>
      </c>
    </row>
    <row r="74" spans="1:4" x14ac:dyDescent="0.2">
      <c r="A74" s="80" t="s">
        <v>20</v>
      </c>
      <c r="B74" s="50">
        <v>119339924.72</v>
      </c>
      <c r="C74" s="9">
        <v>10</v>
      </c>
      <c r="D74" s="300">
        <f t="shared" si="3"/>
        <v>1.4942604694240131E-2</v>
      </c>
    </row>
    <row r="75" spans="1:4" x14ac:dyDescent="0.2">
      <c r="A75" s="80" t="s">
        <v>21</v>
      </c>
      <c r="B75" s="17">
        <v>25000000</v>
      </c>
      <c r="C75" s="70">
        <v>1</v>
      </c>
      <c r="D75" s="300">
        <f t="shared" si="3"/>
        <v>3.1302610440929668E-3</v>
      </c>
    </row>
    <row r="76" spans="1:4" x14ac:dyDescent="0.2">
      <c r="A76" s="80" t="s">
        <v>22</v>
      </c>
      <c r="B76" s="17">
        <v>11653346</v>
      </c>
      <c r="C76" s="70">
        <v>1</v>
      </c>
      <c r="D76" s="300">
        <f t="shared" si="3"/>
        <v>1.459120600685464E-3</v>
      </c>
    </row>
    <row r="77" spans="1:4" x14ac:dyDescent="0.2">
      <c r="A77" s="80" t="s">
        <v>23</v>
      </c>
      <c r="B77" s="17"/>
      <c r="C77" s="70"/>
      <c r="D77" s="300">
        <f t="shared" si="3"/>
        <v>0</v>
      </c>
    </row>
    <row r="78" spans="1:4" x14ac:dyDescent="0.2">
      <c r="A78" s="80" t="s">
        <v>24</v>
      </c>
      <c r="B78" s="17"/>
      <c r="C78" s="70"/>
      <c r="D78" s="300">
        <f t="shared" si="3"/>
        <v>0</v>
      </c>
    </row>
    <row r="79" spans="1:4" x14ac:dyDescent="0.2">
      <c r="A79" s="80" t="s">
        <v>25</v>
      </c>
      <c r="B79" s="40"/>
      <c r="C79" s="40"/>
      <c r="D79" s="300">
        <f t="shared" si="3"/>
        <v>0</v>
      </c>
    </row>
    <row r="80" spans="1:4" x14ac:dyDescent="0.2">
      <c r="A80" s="80" t="s">
        <v>26</v>
      </c>
      <c r="B80" s="40"/>
      <c r="C80" s="40"/>
      <c r="D80" s="300">
        <f t="shared" si="3"/>
        <v>0</v>
      </c>
    </row>
    <row r="81" spans="1:13" x14ac:dyDescent="0.2">
      <c r="A81" s="80" t="s">
        <v>27</v>
      </c>
      <c r="B81" s="40"/>
      <c r="C81" s="40"/>
      <c r="D81" s="300">
        <f t="shared" si="3"/>
        <v>0</v>
      </c>
    </row>
    <row r="82" spans="1:13" ht="13.5" thickBot="1" x14ac:dyDescent="0.25">
      <c r="A82" s="36" t="s">
        <v>28</v>
      </c>
      <c r="B82" s="63"/>
      <c r="C82" s="63"/>
      <c r="D82" s="301">
        <f t="shared" si="3"/>
        <v>0</v>
      </c>
    </row>
    <row r="83" spans="1:13" ht="13.5" thickTop="1" x14ac:dyDescent="0.2">
      <c r="A83" s="65" t="s">
        <v>4</v>
      </c>
      <c r="B83" s="155">
        <f>SUM(B72:B82)</f>
        <v>7986554363.3199997</v>
      </c>
      <c r="C83" s="155">
        <f>SUM(C72:C82)</f>
        <v>698</v>
      </c>
      <c r="D83" s="302">
        <f t="shared" si="3"/>
        <v>1.0000000000012521</v>
      </c>
    </row>
    <row r="84" spans="1:13" x14ac:dyDescent="0.2">
      <c r="A84" s="215"/>
      <c r="B84" s="216"/>
      <c r="C84" s="216"/>
      <c r="D84" s="308"/>
    </row>
    <row r="86" spans="1:13" x14ac:dyDescent="0.2">
      <c r="A86" s="629" t="s">
        <v>77</v>
      </c>
      <c r="B86" s="630"/>
      <c r="C86" s="630"/>
      <c r="D86" s="630"/>
      <c r="E86" s="630"/>
      <c r="F86" s="630"/>
      <c r="G86" s="630"/>
      <c r="H86" s="630"/>
      <c r="I86" s="630"/>
      <c r="J86" s="630"/>
      <c r="K86" s="630"/>
      <c r="L86" s="630"/>
      <c r="M86" s="473"/>
    </row>
    <row r="87" spans="1:13" s="317" customFormat="1" x14ac:dyDescent="0.2">
      <c r="A87" s="310"/>
      <c r="B87" s="311" t="s">
        <v>4</v>
      </c>
      <c r="C87" s="312" t="s">
        <v>37</v>
      </c>
      <c r="D87" s="312" t="s">
        <v>38</v>
      </c>
      <c r="E87" s="313" t="s">
        <v>39</v>
      </c>
      <c r="F87" s="314" t="s">
        <v>40</v>
      </c>
      <c r="G87" s="315" t="s">
        <v>41</v>
      </c>
      <c r="H87" s="315" t="s">
        <v>42</v>
      </c>
      <c r="I87" s="315" t="s">
        <v>43</v>
      </c>
      <c r="J87" s="315" t="s">
        <v>44</v>
      </c>
      <c r="K87" s="315" t="s">
        <v>45</v>
      </c>
      <c r="L87" s="315" t="s">
        <v>46</v>
      </c>
      <c r="M87" s="316" t="s">
        <v>47</v>
      </c>
    </row>
    <row r="88" spans="1:13" x14ac:dyDescent="0.2">
      <c r="A88" s="249" t="s">
        <v>48</v>
      </c>
      <c r="B88" s="154">
        <f>SUM(C88:M88)</f>
        <v>9203667983.8099995</v>
      </c>
      <c r="C88" s="154">
        <v>2958934142.0799999</v>
      </c>
      <c r="D88" s="154">
        <v>2505101077.8200002</v>
      </c>
      <c r="E88" s="154">
        <v>3707730208.25</v>
      </c>
      <c r="F88" s="154">
        <v>28865808.16</v>
      </c>
      <c r="G88" s="154">
        <v>3036747.5</v>
      </c>
      <c r="H88" s="154"/>
      <c r="I88" s="154">
        <v>0</v>
      </c>
      <c r="J88" s="154">
        <v>0</v>
      </c>
      <c r="K88" s="154">
        <v>0</v>
      </c>
      <c r="L88" s="154">
        <v>0</v>
      </c>
      <c r="M88" s="154">
        <v>0</v>
      </c>
    </row>
    <row r="89" spans="1:13" x14ac:dyDescent="0.2">
      <c r="A89" s="250" t="s">
        <v>49</v>
      </c>
      <c r="B89" s="154">
        <f t="shared" ref="B89:B107" si="4">SUM(C89:M89)</f>
        <v>1322121560.52</v>
      </c>
      <c r="C89" s="154">
        <v>266963604.72999999</v>
      </c>
      <c r="D89" s="154">
        <v>303806476.94</v>
      </c>
      <c r="E89" s="154">
        <v>702345473.97000003</v>
      </c>
      <c r="F89" s="154">
        <v>43800189</v>
      </c>
      <c r="G89" s="154">
        <v>5205815.88</v>
      </c>
      <c r="H89" s="154"/>
      <c r="I89" s="154">
        <v>0</v>
      </c>
      <c r="J89" s="154">
        <v>0</v>
      </c>
      <c r="K89" s="154">
        <v>0</v>
      </c>
      <c r="L89" s="154">
        <v>0</v>
      </c>
      <c r="M89" s="154">
        <v>0</v>
      </c>
    </row>
    <row r="90" spans="1:13" x14ac:dyDescent="0.2">
      <c r="A90" s="250" t="s">
        <v>50</v>
      </c>
      <c r="B90" s="154">
        <f t="shared" si="4"/>
        <v>2274380128.73</v>
      </c>
      <c r="C90" s="154">
        <v>670073735.50999999</v>
      </c>
      <c r="D90" s="154">
        <v>555729474.20000005</v>
      </c>
      <c r="E90" s="154">
        <v>1039217657.14</v>
      </c>
      <c r="F90" s="154">
        <v>9359261.8800000008</v>
      </c>
      <c r="G90" s="154"/>
      <c r="H90" s="154"/>
      <c r="I90" s="154">
        <v>0</v>
      </c>
      <c r="J90" s="154">
        <v>0</v>
      </c>
      <c r="K90" s="154">
        <v>0</v>
      </c>
      <c r="L90" s="154">
        <v>0</v>
      </c>
      <c r="M90" s="154">
        <v>0</v>
      </c>
    </row>
    <row r="91" spans="1:13" x14ac:dyDescent="0.2">
      <c r="A91" s="250" t="s">
        <v>51</v>
      </c>
      <c r="B91" s="154">
        <f t="shared" si="4"/>
        <v>20227543.030000001</v>
      </c>
      <c r="C91" s="154">
        <v>2523398.66</v>
      </c>
      <c r="D91" s="154">
        <v>1647699.12</v>
      </c>
      <c r="E91" s="154">
        <v>16056445.25</v>
      </c>
      <c r="F91" s="154"/>
      <c r="G91" s="154"/>
      <c r="H91" s="154"/>
      <c r="I91" s="154">
        <v>0</v>
      </c>
      <c r="J91" s="154">
        <v>0</v>
      </c>
      <c r="K91" s="154">
        <v>0</v>
      </c>
      <c r="L91" s="154">
        <v>0</v>
      </c>
      <c r="M91" s="154">
        <v>0</v>
      </c>
    </row>
    <row r="92" spans="1:13" x14ac:dyDescent="0.2">
      <c r="A92" s="250" t="s">
        <v>52</v>
      </c>
      <c r="B92" s="154">
        <f t="shared" si="4"/>
        <v>1291273472.51</v>
      </c>
      <c r="C92" s="154">
        <v>309633680.79000002</v>
      </c>
      <c r="D92" s="154">
        <v>326819376.56</v>
      </c>
      <c r="E92" s="154">
        <v>625377343.65999997</v>
      </c>
      <c r="F92" s="154">
        <v>29443071.5</v>
      </c>
      <c r="G92" s="154"/>
      <c r="H92" s="154"/>
      <c r="I92" s="154">
        <v>0</v>
      </c>
      <c r="J92" s="154">
        <v>0</v>
      </c>
      <c r="K92" s="154">
        <v>0</v>
      </c>
      <c r="L92" s="154">
        <v>0</v>
      </c>
      <c r="M92" s="154">
        <v>0</v>
      </c>
    </row>
    <row r="93" spans="1:13" x14ac:dyDescent="0.2">
      <c r="A93" s="250" t="s">
        <v>53</v>
      </c>
      <c r="B93" s="154">
        <f t="shared" si="4"/>
        <v>1130606771.53</v>
      </c>
      <c r="C93" s="154">
        <v>222650833</v>
      </c>
      <c r="D93" s="154">
        <v>264744889.62</v>
      </c>
      <c r="E93" s="154">
        <v>632185806.65999997</v>
      </c>
      <c r="F93" s="154">
        <v>8433242.25</v>
      </c>
      <c r="G93" s="154">
        <v>2592000</v>
      </c>
      <c r="H93" s="154"/>
      <c r="I93" s="154">
        <v>0</v>
      </c>
      <c r="J93" s="154">
        <v>0</v>
      </c>
      <c r="K93" s="154">
        <v>0</v>
      </c>
      <c r="L93" s="154">
        <v>0</v>
      </c>
      <c r="M93" s="154">
        <v>0</v>
      </c>
    </row>
    <row r="94" spans="1:13" x14ac:dyDescent="0.2">
      <c r="A94" s="250" t="s">
        <v>54</v>
      </c>
      <c r="B94" s="154">
        <f t="shared" si="4"/>
        <v>1615945499.8099999</v>
      </c>
      <c r="C94" s="154">
        <v>371344738.16000003</v>
      </c>
      <c r="D94" s="154">
        <v>317726011.12</v>
      </c>
      <c r="E94" s="154">
        <v>911293196.77999997</v>
      </c>
      <c r="F94" s="154">
        <v>1530000</v>
      </c>
      <c r="G94" s="154">
        <v>14051553.75</v>
      </c>
      <c r="H94" s="154"/>
      <c r="I94" s="154">
        <v>0</v>
      </c>
      <c r="J94" s="154">
        <v>0</v>
      </c>
      <c r="K94" s="154">
        <v>0</v>
      </c>
      <c r="L94" s="154">
        <v>0</v>
      </c>
      <c r="M94" s="154">
        <v>0</v>
      </c>
    </row>
    <row r="95" spans="1:13" x14ac:dyDescent="0.2">
      <c r="A95" s="250" t="s">
        <v>56</v>
      </c>
      <c r="B95" s="154">
        <f t="shared" si="4"/>
        <v>1943034287.02</v>
      </c>
      <c r="C95" s="154">
        <v>369641456.10000002</v>
      </c>
      <c r="D95" s="154">
        <v>425748013.52999997</v>
      </c>
      <c r="E95" s="154">
        <v>1094580244.8900001</v>
      </c>
      <c r="F95" s="154">
        <v>49052355.25</v>
      </c>
      <c r="G95" s="154">
        <v>4012217.25</v>
      </c>
      <c r="H95" s="154"/>
      <c r="I95" s="154">
        <v>0</v>
      </c>
      <c r="J95" s="154">
        <v>0</v>
      </c>
      <c r="K95" s="154">
        <v>0</v>
      </c>
      <c r="L95" s="154">
        <v>0</v>
      </c>
      <c r="M95" s="154">
        <v>0</v>
      </c>
    </row>
    <row r="96" spans="1:13" x14ac:dyDescent="0.2">
      <c r="A96" s="250" t="s">
        <v>55</v>
      </c>
      <c r="B96" s="154">
        <f t="shared" si="4"/>
        <v>1705673767.52</v>
      </c>
      <c r="C96" s="154">
        <v>316784600.01999998</v>
      </c>
      <c r="D96" s="154">
        <v>415827608.07999998</v>
      </c>
      <c r="E96" s="154">
        <v>896242086.41999996</v>
      </c>
      <c r="F96" s="154">
        <v>69633473</v>
      </c>
      <c r="G96" s="154">
        <v>7186000</v>
      </c>
      <c r="H96" s="154"/>
      <c r="I96" s="154">
        <v>0</v>
      </c>
      <c r="J96" s="154">
        <v>0</v>
      </c>
      <c r="K96" s="154">
        <v>0</v>
      </c>
      <c r="L96" s="154">
        <v>0</v>
      </c>
      <c r="M96" s="154">
        <v>0</v>
      </c>
    </row>
    <row r="97" spans="1:13" x14ac:dyDescent="0.2">
      <c r="A97" s="250" t="s">
        <v>57</v>
      </c>
      <c r="B97" s="154">
        <f t="shared" si="4"/>
        <v>951886669.87</v>
      </c>
      <c r="C97" s="154">
        <v>275690863.31</v>
      </c>
      <c r="D97" s="154">
        <v>218797408.03</v>
      </c>
      <c r="E97" s="154">
        <v>454253957.72000003</v>
      </c>
      <c r="F97" s="154">
        <v>3144440.81</v>
      </c>
      <c r="G97" s="154"/>
      <c r="H97" s="154"/>
      <c r="I97" s="154">
        <v>0</v>
      </c>
      <c r="J97" s="154">
        <v>0</v>
      </c>
      <c r="K97" s="154">
        <v>0</v>
      </c>
      <c r="L97" s="154">
        <v>0</v>
      </c>
      <c r="M97" s="154">
        <v>0</v>
      </c>
    </row>
    <row r="98" spans="1:13" x14ac:dyDescent="0.2">
      <c r="A98" s="250" t="s">
        <v>58</v>
      </c>
      <c r="B98" s="154">
        <f t="shared" si="4"/>
        <v>10832665960.84</v>
      </c>
      <c r="C98" s="154">
        <v>7838670914.3699999</v>
      </c>
      <c r="D98" s="154">
        <v>1166055028.3800001</v>
      </c>
      <c r="E98" s="154">
        <v>1817540641.0899999</v>
      </c>
      <c r="F98" s="154">
        <v>10399377</v>
      </c>
      <c r="G98" s="154"/>
      <c r="H98" s="154"/>
      <c r="I98" s="154">
        <v>0</v>
      </c>
      <c r="J98" s="154">
        <v>0</v>
      </c>
      <c r="K98" s="154">
        <v>0</v>
      </c>
      <c r="L98" s="154">
        <v>0</v>
      </c>
      <c r="M98" s="154">
        <v>0</v>
      </c>
    </row>
    <row r="99" spans="1:13" x14ac:dyDescent="0.2">
      <c r="A99" s="250" t="s">
        <v>60</v>
      </c>
      <c r="B99" s="154">
        <f t="shared" si="4"/>
        <v>4567720679.04</v>
      </c>
      <c r="C99" s="154">
        <v>1353053602.96</v>
      </c>
      <c r="D99" s="154">
        <v>1191683527.97</v>
      </c>
      <c r="E99" s="154">
        <v>2002516014.6099999</v>
      </c>
      <c r="F99" s="154">
        <v>20467533.5</v>
      </c>
      <c r="G99" s="154"/>
      <c r="H99" s="154"/>
      <c r="I99" s="154">
        <v>0</v>
      </c>
      <c r="J99" s="154">
        <v>0</v>
      </c>
      <c r="K99" s="154">
        <v>0</v>
      </c>
      <c r="L99" s="154">
        <v>0</v>
      </c>
      <c r="M99" s="154">
        <v>0</v>
      </c>
    </row>
    <row r="100" spans="1:13" x14ac:dyDescent="0.2">
      <c r="A100" s="250" t="s">
        <v>61</v>
      </c>
      <c r="B100" s="154">
        <f t="shared" si="4"/>
        <v>134049055.47999999</v>
      </c>
      <c r="C100" s="154">
        <v>14493917.16</v>
      </c>
      <c r="D100" s="154">
        <v>21523404.879999999</v>
      </c>
      <c r="E100" s="154">
        <v>98031733.439999998</v>
      </c>
      <c r="F100" s="154"/>
      <c r="G100" s="154"/>
      <c r="H100" s="154"/>
      <c r="I100" s="154">
        <v>0</v>
      </c>
      <c r="J100" s="154">
        <v>0</v>
      </c>
      <c r="K100" s="154">
        <v>0</v>
      </c>
      <c r="L100" s="154">
        <v>0</v>
      </c>
      <c r="M100" s="154">
        <v>0</v>
      </c>
    </row>
    <row r="101" spans="1:13" x14ac:dyDescent="0.2">
      <c r="A101" s="250" t="s">
        <v>62</v>
      </c>
      <c r="B101" s="154">
        <f t="shared" si="4"/>
        <v>6798872769.9000015</v>
      </c>
      <c r="C101" s="154">
        <v>1696215889.8699999</v>
      </c>
      <c r="D101" s="154">
        <v>1586578712.22</v>
      </c>
      <c r="E101" s="154">
        <v>3472630900.6900001</v>
      </c>
      <c r="F101" s="154">
        <v>36923039.060000002</v>
      </c>
      <c r="G101" s="154">
        <v>6524228.0599999996</v>
      </c>
      <c r="H101" s="154"/>
      <c r="I101" s="154">
        <v>0</v>
      </c>
      <c r="J101" s="154">
        <v>0</v>
      </c>
      <c r="K101" s="154">
        <v>0</v>
      </c>
      <c r="L101" s="154">
        <v>0</v>
      </c>
      <c r="M101" s="154">
        <v>0</v>
      </c>
    </row>
    <row r="102" spans="1:13" x14ac:dyDescent="0.2">
      <c r="A102" s="250" t="s">
        <v>63</v>
      </c>
      <c r="B102" s="154">
        <f t="shared" si="4"/>
        <v>2961778243.73</v>
      </c>
      <c r="C102" s="154">
        <v>509646712.75999999</v>
      </c>
      <c r="D102" s="154">
        <v>681977178.83000004</v>
      </c>
      <c r="E102" s="154">
        <v>1713045222.45</v>
      </c>
      <c r="F102" s="154">
        <v>47969545.689999998</v>
      </c>
      <c r="G102" s="154">
        <v>9139584</v>
      </c>
      <c r="H102" s="154"/>
      <c r="I102" s="154">
        <v>0</v>
      </c>
      <c r="J102" s="154">
        <v>0</v>
      </c>
      <c r="K102" s="154">
        <v>0</v>
      </c>
      <c r="L102" s="154">
        <v>0</v>
      </c>
      <c r="M102" s="154">
        <v>0</v>
      </c>
    </row>
    <row r="103" spans="1:13" x14ac:dyDescent="0.2">
      <c r="A103" s="250" t="s">
        <v>64</v>
      </c>
      <c r="B103" s="154">
        <f t="shared" si="4"/>
        <v>544058091.51999998</v>
      </c>
      <c r="C103" s="154">
        <v>106552965.94</v>
      </c>
      <c r="D103" s="154">
        <v>109535594.05</v>
      </c>
      <c r="E103" s="154">
        <v>326139531.52999997</v>
      </c>
      <c r="F103" s="154"/>
      <c r="G103" s="154">
        <v>1830000</v>
      </c>
      <c r="H103" s="154"/>
      <c r="I103" s="154">
        <v>0</v>
      </c>
      <c r="J103" s="154">
        <v>0</v>
      </c>
      <c r="K103" s="154">
        <v>0</v>
      </c>
      <c r="L103" s="154">
        <v>0</v>
      </c>
      <c r="M103" s="154">
        <v>0</v>
      </c>
    </row>
    <row r="104" spans="1:13" x14ac:dyDescent="0.2">
      <c r="A104" s="250" t="s">
        <v>65</v>
      </c>
      <c r="B104" s="154">
        <f t="shared" si="4"/>
        <v>1328987044.1500001</v>
      </c>
      <c r="C104" s="154">
        <v>235883558.74000001</v>
      </c>
      <c r="D104" s="154">
        <v>298947583.27999997</v>
      </c>
      <c r="E104" s="154">
        <v>772539175.75</v>
      </c>
      <c r="F104" s="154">
        <v>20566726.379999999</v>
      </c>
      <c r="G104" s="154">
        <v>1050000</v>
      </c>
      <c r="H104" s="154"/>
      <c r="I104" s="154">
        <v>0</v>
      </c>
      <c r="J104" s="154">
        <v>0</v>
      </c>
      <c r="K104" s="154">
        <v>0</v>
      </c>
      <c r="L104" s="154">
        <v>0</v>
      </c>
      <c r="M104" s="154">
        <v>0</v>
      </c>
    </row>
    <row r="105" spans="1:13" x14ac:dyDescent="0.2">
      <c r="A105" s="251" t="s">
        <v>66</v>
      </c>
      <c r="B105" s="154">
        <f t="shared" si="4"/>
        <v>1848855098.5300002</v>
      </c>
      <c r="C105" s="154">
        <v>588346161.66999996</v>
      </c>
      <c r="D105" s="154">
        <v>472261749.94</v>
      </c>
      <c r="E105" s="154">
        <v>769779792.15999997</v>
      </c>
      <c r="F105" s="154">
        <v>15853560.380000001</v>
      </c>
      <c r="G105" s="154">
        <v>2613834.38</v>
      </c>
      <c r="H105" s="154"/>
      <c r="I105" s="154">
        <v>0</v>
      </c>
      <c r="J105" s="154">
        <v>0</v>
      </c>
      <c r="K105" s="154">
        <v>0</v>
      </c>
      <c r="L105" s="154">
        <v>0</v>
      </c>
      <c r="M105" s="154">
        <v>0</v>
      </c>
    </row>
    <row r="106" spans="1:13" ht="13.5" thickBot="1" x14ac:dyDescent="0.25">
      <c r="A106" s="250" t="s">
        <v>59</v>
      </c>
      <c r="B106" s="268">
        <f t="shared" si="4"/>
        <v>4353285342.3299999</v>
      </c>
      <c r="C106" s="157">
        <v>972466960.75999999</v>
      </c>
      <c r="D106" s="157">
        <v>1092564218.46</v>
      </c>
      <c r="E106" s="157">
        <v>2238554267.9499998</v>
      </c>
      <c r="F106" s="157">
        <v>42358294.409999996</v>
      </c>
      <c r="G106" s="157">
        <v>7341600.75</v>
      </c>
      <c r="H106" s="157"/>
      <c r="I106" s="157">
        <v>0</v>
      </c>
      <c r="J106" s="157">
        <v>0</v>
      </c>
      <c r="K106" s="157">
        <v>0</v>
      </c>
      <c r="L106" s="157">
        <v>0</v>
      </c>
      <c r="M106" s="157">
        <v>0</v>
      </c>
    </row>
    <row r="107" spans="1:13" ht="13.5" thickTop="1" x14ac:dyDescent="0.2">
      <c r="A107" s="257" t="s">
        <v>4</v>
      </c>
      <c r="B107" s="156">
        <f t="shared" si="4"/>
        <v>54829089969.869995</v>
      </c>
      <c r="C107" s="156">
        <f>SUM(C88:C106)</f>
        <v>19079571736.589996</v>
      </c>
      <c r="D107" s="156">
        <f>SUM(D88:D106)</f>
        <v>11957075033.029999</v>
      </c>
      <c r="E107" s="156">
        <f>SUM(E88:E106)</f>
        <v>23290059700.41</v>
      </c>
      <c r="F107" s="156">
        <f>SUM(F88:F106)</f>
        <v>437799918.26999998</v>
      </c>
      <c r="G107" s="156">
        <f>SUM(G88:G106)</f>
        <v>64583581.57</v>
      </c>
      <c r="H107" s="162">
        <f t="shared" ref="H107:M107" si="5">SUM(H88:H106)</f>
        <v>0</v>
      </c>
      <c r="I107" s="162">
        <f t="shared" si="5"/>
        <v>0</v>
      </c>
      <c r="J107" s="162">
        <f t="shared" si="5"/>
        <v>0</v>
      </c>
      <c r="K107" s="162">
        <f t="shared" si="5"/>
        <v>0</v>
      </c>
      <c r="L107" s="162">
        <f t="shared" si="5"/>
        <v>0</v>
      </c>
      <c r="M107" s="162">
        <f t="shared" si="5"/>
        <v>0</v>
      </c>
    </row>
    <row r="108" spans="1:13" x14ac:dyDescent="0.2">
      <c r="A108" s="217"/>
      <c r="B108" s="218"/>
      <c r="C108" s="218"/>
      <c r="D108" s="218"/>
      <c r="E108" s="218"/>
      <c r="F108" s="218"/>
      <c r="G108" s="218"/>
      <c r="H108" s="219"/>
      <c r="I108" s="219"/>
      <c r="J108" s="219"/>
      <c r="K108" s="219"/>
      <c r="L108" s="219"/>
      <c r="M108" s="219"/>
    </row>
    <row r="110" spans="1:13" x14ac:dyDescent="0.2">
      <c r="A110" s="318" t="s">
        <v>74</v>
      </c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20"/>
    </row>
    <row r="111" spans="1:13" s="326" customFormat="1" x14ac:dyDescent="0.2">
      <c r="A111" s="321"/>
      <c r="B111" s="322" t="s">
        <v>4</v>
      </c>
      <c r="C111" s="323" t="s">
        <v>37</v>
      </c>
      <c r="D111" s="323" t="s">
        <v>38</v>
      </c>
      <c r="E111" s="324" t="s">
        <v>39</v>
      </c>
      <c r="F111" s="325" t="s">
        <v>40</v>
      </c>
      <c r="G111" s="325" t="s">
        <v>41</v>
      </c>
      <c r="H111" s="325" t="s">
        <v>42</v>
      </c>
      <c r="I111" s="325" t="s">
        <v>43</v>
      </c>
      <c r="J111" s="325" t="s">
        <v>44</v>
      </c>
      <c r="K111" s="325" t="s">
        <v>45</v>
      </c>
      <c r="L111" s="325" t="s">
        <v>46</v>
      </c>
      <c r="M111" s="323" t="s">
        <v>47</v>
      </c>
    </row>
    <row r="112" spans="1:13" x14ac:dyDescent="0.2">
      <c r="A112" s="108"/>
      <c r="B112" s="107"/>
      <c r="C112" s="123"/>
      <c r="D112" s="123"/>
      <c r="E112" s="136"/>
      <c r="F112" s="123"/>
      <c r="G112" s="123"/>
      <c r="H112" s="123"/>
      <c r="I112" s="123"/>
      <c r="J112" s="123"/>
      <c r="K112" s="123"/>
      <c r="L112" s="123"/>
      <c r="M112" s="123"/>
    </row>
    <row r="113" spans="1:15" ht="25.5" x14ac:dyDescent="0.2">
      <c r="A113" s="134" t="s">
        <v>68</v>
      </c>
      <c r="B113" s="177" t="s">
        <v>16</v>
      </c>
      <c r="C113" s="129" t="s">
        <v>16</v>
      </c>
      <c r="D113" s="129" t="s">
        <v>16</v>
      </c>
      <c r="E113" s="127" t="s">
        <v>16</v>
      </c>
      <c r="F113" s="129" t="s">
        <v>16</v>
      </c>
      <c r="G113" s="129" t="s">
        <v>16</v>
      </c>
      <c r="H113" s="129" t="s">
        <v>16</v>
      </c>
      <c r="I113" s="129" t="s">
        <v>16</v>
      </c>
      <c r="J113" s="129" t="s">
        <v>16</v>
      </c>
      <c r="K113" s="129" t="s">
        <v>16</v>
      </c>
      <c r="L113" s="129" t="s">
        <v>16</v>
      </c>
      <c r="M113" s="129" t="s">
        <v>16</v>
      </c>
    </row>
    <row r="114" spans="1:15" x14ac:dyDescent="0.2">
      <c r="A114" s="253" t="s">
        <v>75</v>
      </c>
      <c r="B114" s="270">
        <f t="shared" ref="B114:B119" si="6">SUM(C114:M114)</f>
        <v>54829089969.809998</v>
      </c>
      <c r="C114" s="270">
        <v>19079571736.560001</v>
      </c>
      <c r="D114" s="270">
        <v>11957075033.039999</v>
      </c>
      <c r="E114" s="270">
        <v>23290059700.400002</v>
      </c>
      <c r="F114" s="270">
        <v>437799918.25</v>
      </c>
      <c r="G114" s="270">
        <v>64583581.560000002</v>
      </c>
      <c r="H114" s="271">
        <v>0</v>
      </c>
      <c r="I114" s="271">
        <v>0</v>
      </c>
      <c r="J114" s="271">
        <v>0</v>
      </c>
      <c r="K114" s="271">
        <v>0</v>
      </c>
      <c r="L114" s="271">
        <v>0</v>
      </c>
      <c r="M114" s="271">
        <v>0</v>
      </c>
    </row>
    <row r="115" spans="1:15" x14ac:dyDescent="0.2">
      <c r="A115" s="269" t="s">
        <v>69</v>
      </c>
      <c r="B115" s="272">
        <f t="shared" si="6"/>
        <v>0</v>
      </c>
      <c r="C115" s="202">
        <v>0</v>
      </c>
      <c r="D115" s="202">
        <v>0</v>
      </c>
      <c r="E115" s="202">
        <v>0</v>
      </c>
      <c r="F115" s="202">
        <v>0</v>
      </c>
      <c r="G115" s="202">
        <v>0</v>
      </c>
      <c r="H115" s="195">
        <v>0</v>
      </c>
      <c r="I115" s="195">
        <v>0</v>
      </c>
      <c r="J115" s="195">
        <v>0</v>
      </c>
      <c r="K115" s="195">
        <v>0</v>
      </c>
      <c r="L115" s="195">
        <v>0</v>
      </c>
      <c r="M115" s="195">
        <v>0</v>
      </c>
      <c r="N115" s="327"/>
    </row>
    <row r="116" spans="1:15" x14ac:dyDescent="0.2">
      <c r="A116" s="254" t="s">
        <v>70</v>
      </c>
      <c r="B116" s="158">
        <f t="shared" si="6"/>
        <v>0</v>
      </c>
      <c r="C116" s="200">
        <v>0</v>
      </c>
      <c r="D116" s="200">
        <v>0</v>
      </c>
      <c r="E116" s="201">
        <v>0</v>
      </c>
      <c r="F116" s="202">
        <v>0</v>
      </c>
      <c r="G116" s="202">
        <v>0</v>
      </c>
      <c r="H116" s="195">
        <v>0</v>
      </c>
      <c r="I116" s="195">
        <v>0</v>
      </c>
      <c r="J116" s="195">
        <v>0</v>
      </c>
      <c r="K116" s="195">
        <v>0</v>
      </c>
      <c r="L116" s="195">
        <v>0</v>
      </c>
      <c r="M116" s="196">
        <v>0</v>
      </c>
    </row>
    <row r="117" spans="1:15" x14ac:dyDescent="0.2">
      <c r="A117" s="254" t="s">
        <v>71</v>
      </c>
      <c r="B117" s="158">
        <f t="shared" si="6"/>
        <v>0</v>
      </c>
      <c r="C117" s="200">
        <v>0</v>
      </c>
      <c r="D117" s="200">
        <v>0</v>
      </c>
      <c r="E117" s="201">
        <v>0</v>
      </c>
      <c r="F117" s="202">
        <v>0</v>
      </c>
      <c r="G117" s="202">
        <v>0</v>
      </c>
      <c r="H117" s="195">
        <v>0</v>
      </c>
      <c r="I117" s="195">
        <v>0</v>
      </c>
      <c r="J117" s="195">
        <v>0</v>
      </c>
      <c r="K117" s="195">
        <v>0</v>
      </c>
      <c r="L117" s="195">
        <v>0</v>
      </c>
      <c r="M117" s="196">
        <v>0</v>
      </c>
    </row>
    <row r="118" spans="1:15" x14ac:dyDescent="0.2">
      <c r="A118" s="254" t="s">
        <v>72</v>
      </c>
      <c r="B118" s="158">
        <f t="shared" si="6"/>
        <v>0</v>
      </c>
      <c r="C118" s="200">
        <v>0</v>
      </c>
      <c r="D118" s="200">
        <v>0</v>
      </c>
      <c r="E118" s="201">
        <v>0</v>
      </c>
      <c r="F118" s="202">
        <v>0</v>
      </c>
      <c r="G118" s="202">
        <v>0</v>
      </c>
      <c r="H118" s="195">
        <v>0</v>
      </c>
      <c r="I118" s="195">
        <v>0</v>
      </c>
      <c r="J118" s="195">
        <v>0</v>
      </c>
      <c r="K118" s="195">
        <v>0</v>
      </c>
      <c r="L118" s="195">
        <v>0</v>
      </c>
      <c r="M118" s="196">
        <v>0</v>
      </c>
    </row>
    <row r="119" spans="1:15" ht="13.5" thickBot="1" x14ac:dyDescent="0.25">
      <c r="A119" s="255" t="s">
        <v>73</v>
      </c>
      <c r="B119" s="158">
        <f t="shared" si="6"/>
        <v>0</v>
      </c>
      <c r="C119" s="203">
        <v>0</v>
      </c>
      <c r="D119" s="203">
        <v>0</v>
      </c>
      <c r="E119" s="204">
        <v>0</v>
      </c>
      <c r="F119" s="205">
        <v>0</v>
      </c>
      <c r="G119" s="205">
        <v>0</v>
      </c>
      <c r="H119" s="197">
        <v>0</v>
      </c>
      <c r="I119" s="197">
        <v>0</v>
      </c>
      <c r="J119" s="197">
        <v>0</v>
      </c>
      <c r="K119" s="197">
        <v>0</v>
      </c>
      <c r="L119" s="197">
        <v>0</v>
      </c>
      <c r="M119" s="198">
        <v>0</v>
      </c>
    </row>
    <row r="120" spans="1:15" ht="13.5" thickTop="1" x14ac:dyDescent="0.2">
      <c r="A120" s="256" t="s">
        <v>4</v>
      </c>
      <c r="B120" s="160">
        <f>SUM(B114:B119)</f>
        <v>54829089969.809998</v>
      </c>
      <c r="C120" s="160">
        <f t="shared" ref="C120:M120" si="7">SUM(C114:C119)</f>
        <v>19079571736.560001</v>
      </c>
      <c r="D120" s="160">
        <f t="shared" si="7"/>
        <v>11957075033.039999</v>
      </c>
      <c r="E120" s="160">
        <f t="shared" si="7"/>
        <v>23290059700.400002</v>
      </c>
      <c r="F120" s="160">
        <f t="shared" si="7"/>
        <v>437799918.25</v>
      </c>
      <c r="G120" s="160">
        <f t="shared" si="7"/>
        <v>64583581.560000002</v>
      </c>
      <c r="H120" s="160">
        <f t="shared" si="7"/>
        <v>0</v>
      </c>
      <c r="I120" s="160">
        <f t="shared" si="7"/>
        <v>0</v>
      </c>
      <c r="J120" s="160">
        <f t="shared" si="7"/>
        <v>0</v>
      </c>
      <c r="K120" s="160">
        <f t="shared" si="7"/>
        <v>0</v>
      </c>
      <c r="L120" s="160">
        <f t="shared" si="7"/>
        <v>0</v>
      </c>
      <c r="M120" s="161">
        <f t="shared" si="7"/>
        <v>0</v>
      </c>
    </row>
    <row r="121" spans="1:15" x14ac:dyDescent="0.2">
      <c r="A121" s="178"/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</row>
    <row r="123" spans="1:15" x14ac:dyDescent="0.2">
      <c r="A123" s="318" t="s">
        <v>120</v>
      </c>
      <c r="B123" s="319"/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20"/>
    </row>
    <row r="124" spans="1:15" x14ac:dyDescent="0.2">
      <c r="A124" s="321"/>
      <c r="B124" s="322" t="s">
        <v>4</v>
      </c>
      <c r="C124" s="323" t="s">
        <v>37</v>
      </c>
      <c r="D124" s="323" t="s">
        <v>38</v>
      </c>
      <c r="E124" s="324" t="s">
        <v>39</v>
      </c>
      <c r="F124" s="325" t="s">
        <v>40</v>
      </c>
      <c r="G124" s="325" t="s">
        <v>41</v>
      </c>
      <c r="H124" s="325" t="s">
        <v>42</v>
      </c>
      <c r="I124" s="325" t="s">
        <v>43</v>
      </c>
      <c r="J124" s="325" t="s">
        <v>44</v>
      </c>
      <c r="K124" s="325" t="s">
        <v>45</v>
      </c>
      <c r="L124" s="325" t="s">
        <v>46</v>
      </c>
      <c r="M124" s="323" t="s">
        <v>47</v>
      </c>
    </row>
    <row r="125" spans="1:15" x14ac:dyDescent="0.2">
      <c r="A125" s="258"/>
      <c r="B125" s="107"/>
      <c r="C125" s="123"/>
      <c r="D125" s="123"/>
      <c r="E125" s="136"/>
      <c r="F125" s="123"/>
      <c r="G125" s="123"/>
      <c r="H125" s="123"/>
      <c r="I125" s="123"/>
      <c r="J125" s="123"/>
      <c r="K125" s="123"/>
      <c r="L125" s="123"/>
      <c r="M125" s="123"/>
      <c r="N125" s="326"/>
      <c r="O125" s="326"/>
    </row>
    <row r="126" spans="1:15" ht="25.5" x14ac:dyDescent="0.2">
      <c r="A126" s="259" t="s">
        <v>68</v>
      </c>
      <c r="B126" s="177" t="s">
        <v>16</v>
      </c>
      <c r="C126" s="129" t="s">
        <v>16</v>
      </c>
      <c r="D126" s="129" t="s">
        <v>16</v>
      </c>
      <c r="E126" s="127" t="s">
        <v>16</v>
      </c>
      <c r="F126" s="129" t="s">
        <v>16</v>
      </c>
      <c r="G126" s="129" t="s">
        <v>16</v>
      </c>
      <c r="H126" s="129" t="s">
        <v>16</v>
      </c>
      <c r="I126" s="129" t="s">
        <v>16</v>
      </c>
      <c r="J126" s="129" t="s">
        <v>16</v>
      </c>
      <c r="K126" s="129" t="s">
        <v>16</v>
      </c>
      <c r="L126" s="129" t="s">
        <v>16</v>
      </c>
      <c r="M126" s="129" t="s">
        <v>16</v>
      </c>
    </row>
    <row r="127" spans="1:15" x14ac:dyDescent="0.2">
      <c r="A127" s="254" t="s">
        <v>115</v>
      </c>
      <c r="B127" s="328">
        <f>SUM(C127:M127)</f>
        <v>21957924609.590004</v>
      </c>
      <c r="C127" s="329">
        <v>5524319694.1700001</v>
      </c>
      <c r="D127" s="330">
        <v>3124916650.5500002</v>
      </c>
      <c r="E127" s="330">
        <v>13180473924.52</v>
      </c>
      <c r="F127" s="330">
        <v>115447159.97</v>
      </c>
      <c r="G127" s="330">
        <v>12767180.380000001</v>
      </c>
      <c r="H127" s="331">
        <v>0</v>
      </c>
      <c r="I127" s="332">
        <v>0</v>
      </c>
      <c r="J127" s="328">
        <v>0</v>
      </c>
      <c r="K127" s="333">
        <v>0</v>
      </c>
      <c r="L127" s="333">
        <v>0</v>
      </c>
      <c r="M127" s="328">
        <v>0</v>
      </c>
    </row>
    <row r="128" spans="1:15" x14ac:dyDescent="0.2">
      <c r="A128" s="254" t="s">
        <v>116</v>
      </c>
      <c r="B128" s="332">
        <f>SUM(C128:M128)</f>
        <v>14073292176.150002</v>
      </c>
      <c r="C128" s="334">
        <v>4000118760.4299998</v>
      </c>
      <c r="D128" s="335">
        <v>3152628932.1599998</v>
      </c>
      <c r="E128" s="335">
        <v>6849950932.7200003</v>
      </c>
      <c r="F128" s="335">
        <v>70593550.840000004</v>
      </c>
      <c r="G128" s="335"/>
      <c r="H128" s="331">
        <v>0</v>
      </c>
      <c r="I128" s="332">
        <v>0</v>
      </c>
      <c r="J128" s="332">
        <v>0</v>
      </c>
      <c r="K128" s="331">
        <v>0</v>
      </c>
      <c r="L128" s="331">
        <v>0</v>
      </c>
      <c r="M128" s="332">
        <v>0</v>
      </c>
    </row>
    <row r="129" spans="1:14" x14ac:dyDescent="0.2">
      <c r="A129" s="254" t="s">
        <v>117</v>
      </c>
      <c r="B129" s="332">
        <f>SUM(C129:M129)</f>
        <v>7858895942.5899992</v>
      </c>
      <c r="C129" s="334">
        <v>2830896157.6599998</v>
      </c>
      <c r="D129" s="335">
        <v>2741136460.6500001</v>
      </c>
      <c r="E129" s="335">
        <v>2115932297.0899999</v>
      </c>
      <c r="F129" s="335">
        <v>145491749.94</v>
      </c>
      <c r="G129" s="335">
        <v>25439277.25</v>
      </c>
      <c r="H129" s="331">
        <v>0</v>
      </c>
      <c r="I129" s="332">
        <v>0</v>
      </c>
      <c r="J129" s="332">
        <v>0</v>
      </c>
      <c r="K129" s="331">
        <v>0</v>
      </c>
      <c r="L129" s="331">
        <v>0</v>
      </c>
      <c r="M129" s="332">
        <v>0</v>
      </c>
    </row>
    <row r="130" spans="1:14" x14ac:dyDescent="0.2">
      <c r="A130" s="254" t="s">
        <v>118</v>
      </c>
      <c r="B130" s="332">
        <f>SUM(C130:M130)</f>
        <v>8788490793.5</v>
      </c>
      <c r="C130" s="334">
        <v>5463797313.5</v>
      </c>
      <c r="D130" s="335">
        <v>2288576849.46</v>
      </c>
      <c r="E130" s="335">
        <v>914698717.28999996</v>
      </c>
      <c r="F130" s="335">
        <v>95040789.310000002</v>
      </c>
      <c r="G130" s="335">
        <v>26377123.940000001</v>
      </c>
      <c r="H130" s="331">
        <v>0</v>
      </c>
      <c r="I130" s="332">
        <v>0</v>
      </c>
      <c r="J130" s="332">
        <v>0</v>
      </c>
      <c r="K130" s="331">
        <v>0</v>
      </c>
      <c r="L130" s="331">
        <v>0</v>
      </c>
      <c r="M130" s="332">
        <v>0</v>
      </c>
    </row>
    <row r="131" spans="1:14" ht="13.5" thickBot="1" x14ac:dyDescent="0.25">
      <c r="A131" s="255" t="s">
        <v>119</v>
      </c>
      <c r="B131" s="336">
        <f>SUM(C131:M131)</f>
        <v>2150486447.9899998</v>
      </c>
      <c r="C131" s="337">
        <v>1260439810.8</v>
      </c>
      <c r="D131" s="337">
        <v>649816140.22000003</v>
      </c>
      <c r="E131" s="337">
        <v>229003828.78</v>
      </c>
      <c r="F131" s="337">
        <v>11226668.189999999</v>
      </c>
      <c r="G131" s="337"/>
      <c r="H131" s="338">
        <v>0</v>
      </c>
      <c r="I131" s="336">
        <v>0</v>
      </c>
      <c r="J131" s="336">
        <v>0</v>
      </c>
      <c r="K131" s="338">
        <v>0</v>
      </c>
      <c r="L131" s="338">
        <v>0</v>
      </c>
      <c r="M131" s="336">
        <v>0</v>
      </c>
    </row>
    <row r="132" spans="1:14" ht="13.5" thickTop="1" x14ac:dyDescent="0.2">
      <c r="A132" s="254" t="s">
        <v>4</v>
      </c>
      <c r="B132" s="339">
        <f>SUM(B127:B131)</f>
        <v>54829089969.82</v>
      </c>
      <c r="C132" s="339">
        <f>SUM(C127:C131)</f>
        <v>19079571736.560001</v>
      </c>
      <c r="D132" s="339">
        <f t="shared" ref="D132:M132" si="8">SUM(D127:D131)</f>
        <v>11957075033.039999</v>
      </c>
      <c r="E132" s="339">
        <f t="shared" si="8"/>
        <v>23290059700.400002</v>
      </c>
      <c r="F132" s="339">
        <f t="shared" si="8"/>
        <v>437799918.25</v>
      </c>
      <c r="G132" s="339">
        <f t="shared" si="8"/>
        <v>64583581.570000008</v>
      </c>
      <c r="H132" s="339">
        <f t="shared" si="8"/>
        <v>0</v>
      </c>
      <c r="I132" s="339">
        <f t="shared" si="8"/>
        <v>0</v>
      </c>
      <c r="J132" s="339">
        <f t="shared" si="8"/>
        <v>0</v>
      </c>
      <c r="K132" s="339">
        <f t="shared" si="8"/>
        <v>0</v>
      </c>
      <c r="L132" s="339">
        <f t="shared" si="8"/>
        <v>0</v>
      </c>
      <c r="M132" s="339">
        <f t="shared" si="8"/>
        <v>0</v>
      </c>
      <c r="N132" s="327"/>
    </row>
    <row r="133" spans="1:14" x14ac:dyDescent="0.2">
      <c r="A133" s="178"/>
      <c r="B133" s="340"/>
      <c r="C133" s="340"/>
      <c r="D133" s="340"/>
      <c r="E133" s="340"/>
      <c r="F133" s="340"/>
      <c r="G133" s="340"/>
      <c r="H133" s="340"/>
      <c r="I133" s="340"/>
      <c r="J133" s="340"/>
      <c r="K133" s="340"/>
      <c r="L133" s="340"/>
      <c r="M133" s="340"/>
      <c r="N133" s="307"/>
    </row>
    <row r="134" spans="1:14" x14ac:dyDescent="0.2">
      <c r="A134" s="307"/>
    </row>
    <row r="135" spans="1:14" x14ac:dyDescent="0.2">
      <c r="A135" s="318" t="s">
        <v>121</v>
      </c>
      <c r="B135" s="319"/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20"/>
    </row>
    <row r="136" spans="1:14" x14ac:dyDescent="0.2">
      <c r="A136" s="321"/>
      <c r="B136" s="322" t="s">
        <v>4</v>
      </c>
      <c r="C136" s="323" t="s">
        <v>37</v>
      </c>
      <c r="D136" s="323" t="s">
        <v>38</v>
      </c>
      <c r="E136" s="324" t="s">
        <v>39</v>
      </c>
      <c r="F136" s="325" t="s">
        <v>40</v>
      </c>
      <c r="G136" s="325" t="s">
        <v>41</v>
      </c>
      <c r="H136" s="325" t="s">
        <v>42</v>
      </c>
      <c r="I136" s="325" t="s">
        <v>43</v>
      </c>
      <c r="J136" s="325" t="s">
        <v>44</v>
      </c>
      <c r="K136" s="325" t="s">
        <v>45</v>
      </c>
      <c r="L136" s="325" t="s">
        <v>46</v>
      </c>
      <c r="M136" s="323" t="s">
        <v>47</v>
      </c>
    </row>
    <row r="137" spans="1:14" x14ac:dyDescent="0.2">
      <c r="A137" s="258"/>
      <c r="B137" s="107"/>
      <c r="C137" s="123"/>
      <c r="D137" s="123"/>
      <c r="E137" s="136"/>
      <c r="F137" s="123"/>
      <c r="G137" s="123"/>
      <c r="H137" s="123"/>
      <c r="I137" s="123"/>
      <c r="J137" s="123"/>
      <c r="K137" s="123"/>
      <c r="L137" s="123"/>
      <c r="M137" s="123"/>
    </row>
    <row r="138" spans="1:14" ht="25.5" x14ac:dyDescent="0.2">
      <c r="A138" s="259"/>
      <c r="B138" s="177" t="s">
        <v>16</v>
      </c>
      <c r="C138" s="129" t="s">
        <v>16</v>
      </c>
      <c r="D138" s="129" t="s">
        <v>16</v>
      </c>
      <c r="E138" s="127" t="s">
        <v>16</v>
      </c>
      <c r="F138" s="129" t="s">
        <v>16</v>
      </c>
      <c r="G138" s="129" t="s">
        <v>16</v>
      </c>
      <c r="H138" s="129" t="s">
        <v>16</v>
      </c>
      <c r="I138" s="129" t="s">
        <v>16</v>
      </c>
      <c r="J138" s="129" t="s">
        <v>16</v>
      </c>
      <c r="K138" s="129" t="s">
        <v>16</v>
      </c>
      <c r="L138" s="129" t="s">
        <v>16</v>
      </c>
      <c r="M138" s="129" t="s">
        <v>16</v>
      </c>
    </row>
    <row r="139" spans="1:14" x14ac:dyDescent="0.2">
      <c r="A139" s="254" t="s">
        <v>122</v>
      </c>
      <c r="B139" s="341">
        <f>SUM(C139:M139)</f>
        <v>54810547875.339996</v>
      </c>
      <c r="C139" s="342">
        <v>19070122142.099998</v>
      </c>
      <c r="D139" s="342">
        <v>11953448533.030001</v>
      </c>
      <c r="E139" s="342">
        <v>23284593700.400002</v>
      </c>
      <c r="F139" s="342">
        <v>437799918.25</v>
      </c>
      <c r="G139" s="342">
        <v>64583581.560000002</v>
      </c>
      <c r="H139" s="343">
        <v>0</v>
      </c>
      <c r="I139" s="343">
        <v>0</v>
      </c>
      <c r="J139" s="343">
        <v>0</v>
      </c>
      <c r="K139" s="343">
        <v>0</v>
      </c>
      <c r="L139" s="343">
        <v>0</v>
      </c>
      <c r="M139" s="344">
        <v>0</v>
      </c>
    </row>
    <row r="140" spans="1:14" x14ac:dyDescent="0.2">
      <c r="A140" s="254" t="s">
        <v>129</v>
      </c>
      <c r="B140" s="345">
        <f>SUM(C140:M140)</f>
        <v>18542094.469999999</v>
      </c>
      <c r="C140" s="346">
        <v>9449594.4700000007</v>
      </c>
      <c r="D140" s="347">
        <v>3626500</v>
      </c>
      <c r="E140" s="347">
        <v>5466000</v>
      </c>
      <c r="F140" s="347"/>
      <c r="G140" s="347"/>
      <c r="H140" s="348">
        <v>0</v>
      </c>
      <c r="I140" s="348">
        <v>0</v>
      </c>
      <c r="J140" s="348">
        <v>0</v>
      </c>
      <c r="K140" s="348">
        <v>0</v>
      </c>
      <c r="L140" s="348">
        <v>0</v>
      </c>
      <c r="M140" s="349">
        <v>0</v>
      </c>
    </row>
    <row r="141" spans="1:14" ht="13.5" thickBot="1" x14ac:dyDescent="0.25">
      <c r="A141" s="255" t="s">
        <v>123</v>
      </c>
      <c r="B141" s="350">
        <f>SUM(C141:M141)</f>
        <v>0</v>
      </c>
      <c r="C141" s="351">
        <v>0</v>
      </c>
      <c r="D141" s="351">
        <v>0</v>
      </c>
      <c r="E141" s="351">
        <v>0</v>
      </c>
      <c r="F141" s="351">
        <v>0</v>
      </c>
      <c r="G141" s="351">
        <v>0</v>
      </c>
      <c r="H141" s="352">
        <v>0</v>
      </c>
      <c r="I141" s="352">
        <v>0</v>
      </c>
      <c r="J141" s="352">
        <v>0</v>
      </c>
      <c r="K141" s="352">
        <v>0</v>
      </c>
      <c r="L141" s="352">
        <v>0</v>
      </c>
      <c r="M141" s="353">
        <v>0</v>
      </c>
    </row>
    <row r="142" spans="1:14" ht="13.5" thickTop="1" x14ac:dyDescent="0.2">
      <c r="A142" s="254" t="s">
        <v>4</v>
      </c>
      <c r="B142" s="354">
        <f>SUM(B139:B141)</f>
        <v>54829089969.809998</v>
      </c>
      <c r="C142" s="354">
        <f t="shared" ref="C142:M142" si="9">SUM(C139:C141)</f>
        <v>19079571736.57</v>
      </c>
      <c r="D142" s="354">
        <f t="shared" si="9"/>
        <v>11957075033.030001</v>
      </c>
      <c r="E142" s="354">
        <f t="shared" si="9"/>
        <v>23290059700.400002</v>
      </c>
      <c r="F142" s="354">
        <f t="shared" si="9"/>
        <v>437799918.25</v>
      </c>
      <c r="G142" s="354">
        <f t="shared" si="9"/>
        <v>64583581.560000002</v>
      </c>
      <c r="H142" s="354">
        <f t="shared" si="9"/>
        <v>0</v>
      </c>
      <c r="I142" s="354">
        <f t="shared" si="9"/>
        <v>0</v>
      </c>
      <c r="J142" s="354">
        <f t="shared" si="9"/>
        <v>0</v>
      </c>
      <c r="K142" s="354">
        <f t="shared" si="9"/>
        <v>0</v>
      </c>
      <c r="L142" s="354">
        <f t="shared" si="9"/>
        <v>0</v>
      </c>
      <c r="M142" s="355">
        <f t="shared" si="9"/>
        <v>0</v>
      </c>
    </row>
    <row r="143" spans="1:14" x14ac:dyDescent="0.2">
      <c r="A143" s="178"/>
      <c r="B143" s="356"/>
      <c r="C143" s="356"/>
      <c r="D143" s="356"/>
      <c r="E143" s="356"/>
      <c r="F143" s="356"/>
      <c r="G143" s="356"/>
      <c r="H143" s="356"/>
      <c r="I143" s="356"/>
      <c r="J143" s="356"/>
      <c r="K143" s="356"/>
      <c r="L143" s="356"/>
      <c r="M143" s="356"/>
    </row>
    <row r="145" spans="1:14" x14ac:dyDescent="0.2">
      <c r="A145" s="318" t="s">
        <v>124</v>
      </c>
      <c r="B145" s="319"/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20"/>
    </row>
    <row r="146" spans="1:14" x14ac:dyDescent="0.2">
      <c r="A146" s="357"/>
      <c r="B146" s="322" t="s">
        <v>4</v>
      </c>
      <c r="C146" s="323" t="s">
        <v>37</v>
      </c>
      <c r="D146" s="323" t="s">
        <v>38</v>
      </c>
      <c r="E146" s="324" t="s">
        <v>39</v>
      </c>
      <c r="F146" s="325" t="s">
        <v>40</v>
      </c>
      <c r="G146" s="325" t="s">
        <v>41</v>
      </c>
      <c r="H146" s="325" t="s">
        <v>42</v>
      </c>
      <c r="I146" s="325" t="s">
        <v>43</v>
      </c>
      <c r="J146" s="325" t="s">
        <v>44</v>
      </c>
      <c r="K146" s="325" t="s">
        <v>45</v>
      </c>
      <c r="L146" s="325" t="s">
        <v>46</v>
      </c>
      <c r="M146" s="323" t="s">
        <v>47</v>
      </c>
    </row>
    <row r="147" spans="1:14" x14ac:dyDescent="0.2">
      <c r="A147" s="261"/>
      <c r="B147" s="107"/>
      <c r="C147" s="123"/>
      <c r="D147" s="123"/>
      <c r="E147" s="136"/>
      <c r="F147" s="123"/>
      <c r="G147" s="123"/>
      <c r="H147" s="123"/>
      <c r="I147" s="123"/>
      <c r="J147" s="123"/>
      <c r="K147" s="123"/>
      <c r="L147" s="123"/>
      <c r="M147" s="123"/>
    </row>
    <row r="148" spans="1:14" ht="25.5" x14ac:dyDescent="0.2">
      <c r="A148" s="259"/>
      <c r="B148" s="177" t="s">
        <v>16</v>
      </c>
      <c r="C148" s="129" t="s">
        <v>16</v>
      </c>
      <c r="D148" s="129" t="s">
        <v>16</v>
      </c>
      <c r="E148" s="127" t="s">
        <v>16</v>
      </c>
      <c r="F148" s="129" t="s">
        <v>16</v>
      </c>
      <c r="G148" s="129" t="s">
        <v>16</v>
      </c>
      <c r="H148" s="129" t="s">
        <v>16</v>
      </c>
      <c r="I148" s="129" t="s">
        <v>16</v>
      </c>
      <c r="J148" s="129" t="s">
        <v>16</v>
      </c>
      <c r="K148" s="129" t="s">
        <v>16</v>
      </c>
      <c r="L148" s="129" t="s">
        <v>16</v>
      </c>
      <c r="M148" s="129" t="s">
        <v>16</v>
      </c>
    </row>
    <row r="149" spans="1:14" x14ac:dyDescent="0.2">
      <c r="A149" s="254" t="s">
        <v>89</v>
      </c>
      <c r="B149" s="341">
        <f>SUM(C149:M149)</f>
        <v>53415965910.739998</v>
      </c>
      <c r="C149" s="342">
        <v>18406901989.91</v>
      </c>
      <c r="D149" s="342">
        <v>11528494604.09</v>
      </c>
      <c r="E149" s="342">
        <v>22992716495.93</v>
      </c>
      <c r="F149" s="342">
        <v>424653613</v>
      </c>
      <c r="G149" s="342">
        <v>63199207.810000002</v>
      </c>
      <c r="H149" s="343">
        <v>0</v>
      </c>
      <c r="I149" s="343">
        <v>0</v>
      </c>
      <c r="J149" s="343">
        <v>0</v>
      </c>
      <c r="K149" s="343">
        <v>0</v>
      </c>
      <c r="L149" s="343">
        <v>0</v>
      </c>
      <c r="M149" s="343">
        <v>0</v>
      </c>
      <c r="N149" s="327"/>
    </row>
    <row r="150" spans="1:14" x14ac:dyDescent="0.2">
      <c r="A150" s="254" t="s">
        <v>125</v>
      </c>
      <c r="B150" s="358">
        <f>SUM(C150:M150)</f>
        <v>732995641.18000007</v>
      </c>
      <c r="C150" s="347">
        <v>364830353.12</v>
      </c>
      <c r="D150" s="347">
        <v>232730741.12</v>
      </c>
      <c r="E150" s="347">
        <v>127227397.69</v>
      </c>
      <c r="F150" s="347">
        <v>8207149.25</v>
      </c>
      <c r="G150" s="347"/>
      <c r="H150" s="348">
        <v>0</v>
      </c>
      <c r="I150" s="348">
        <v>0</v>
      </c>
      <c r="J150" s="348">
        <v>0</v>
      </c>
      <c r="K150" s="348">
        <v>0</v>
      </c>
      <c r="L150" s="348">
        <v>0</v>
      </c>
      <c r="M150" s="348">
        <v>0</v>
      </c>
      <c r="N150" s="327"/>
    </row>
    <row r="151" spans="1:14" x14ac:dyDescent="0.2">
      <c r="A151" s="254" t="s">
        <v>126</v>
      </c>
      <c r="B151" s="358">
        <f>SUM(C151:M151)</f>
        <v>408065662.13</v>
      </c>
      <c r="C151" s="347">
        <v>159991768.88</v>
      </c>
      <c r="D151" s="347">
        <v>136166985.44</v>
      </c>
      <c r="E151" s="347">
        <v>110556907.81</v>
      </c>
      <c r="F151" s="347">
        <v>1350000</v>
      </c>
      <c r="G151" s="347"/>
      <c r="H151" s="348">
        <v>0</v>
      </c>
      <c r="I151" s="348">
        <v>0</v>
      </c>
      <c r="J151" s="348">
        <v>0</v>
      </c>
      <c r="K151" s="348">
        <v>0</v>
      </c>
      <c r="L151" s="348">
        <v>0</v>
      </c>
      <c r="M151" s="348">
        <v>0</v>
      </c>
      <c r="N151" s="327"/>
    </row>
    <row r="152" spans="1:14" ht="13.5" thickBot="1" x14ac:dyDescent="0.25">
      <c r="A152" s="255" t="s">
        <v>127</v>
      </c>
      <c r="B152" s="350">
        <f>SUM(C152:M152)</f>
        <v>272062755.75999999</v>
      </c>
      <c r="C152" s="351">
        <v>147847624.66</v>
      </c>
      <c r="D152" s="351">
        <v>59682702.380000003</v>
      </c>
      <c r="E152" s="351">
        <v>59558898.969999999</v>
      </c>
      <c r="F152" s="351">
        <v>3589156</v>
      </c>
      <c r="G152" s="351">
        <v>1384373.75</v>
      </c>
      <c r="H152" s="352">
        <v>0</v>
      </c>
      <c r="I152" s="352">
        <v>0</v>
      </c>
      <c r="J152" s="352">
        <v>0</v>
      </c>
      <c r="K152" s="352">
        <v>0</v>
      </c>
      <c r="L152" s="352">
        <v>0</v>
      </c>
      <c r="M152" s="352">
        <v>0</v>
      </c>
      <c r="N152" s="327"/>
    </row>
    <row r="153" spans="1:14" ht="13.5" thickTop="1" x14ac:dyDescent="0.2">
      <c r="A153" s="254" t="s">
        <v>4</v>
      </c>
      <c r="B153" s="354">
        <f>SUM(B149:B152)</f>
        <v>54829089969.809998</v>
      </c>
      <c r="C153" s="354">
        <f>SUM(C149:C152)</f>
        <v>19079571736.57</v>
      </c>
      <c r="D153" s="354">
        <f t="shared" ref="D153:M153" si="10">SUM(D149:D152)</f>
        <v>11957075033.030001</v>
      </c>
      <c r="E153" s="354">
        <f t="shared" si="10"/>
        <v>23290059700.400002</v>
      </c>
      <c r="F153" s="354">
        <f t="shared" si="10"/>
        <v>437799918.25</v>
      </c>
      <c r="G153" s="354">
        <f t="shared" si="10"/>
        <v>64583581.560000002</v>
      </c>
      <c r="H153" s="354">
        <f t="shared" si="10"/>
        <v>0</v>
      </c>
      <c r="I153" s="354">
        <f t="shared" si="10"/>
        <v>0</v>
      </c>
      <c r="J153" s="354">
        <f t="shared" si="10"/>
        <v>0</v>
      </c>
      <c r="K153" s="354">
        <f t="shared" si="10"/>
        <v>0</v>
      </c>
      <c r="L153" s="354">
        <f t="shared" si="10"/>
        <v>0</v>
      </c>
      <c r="M153" s="354">
        <f t="shared" si="10"/>
        <v>0</v>
      </c>
      <c r="N153" s="327"/>
    </row>
    <row r="154" spans="1:14" x14ac:dyDescent="0.2">
      <c r="A154" s="178"/>
      <c r="B154" s="356"/>
      <c r="C154" s="356"/>
      <c r="D154" s="356"/>
      <c r="E154" s="356"/>
      <c r="F154" s="356"/>
      <c r="G154" s="356"/>
      <c r="H154" s="356"/>
      <c r="I154" s="356"/>
      <c r="J154" s="356"/>
      <c r="K154" s="356"/>
      <c r="L154" s="356"/>
      <c r="M154" s="356"/>
      <c r="N154" s="307"/>
    </row>
    <row r="156" spans="1:14" x14ac:dyDescent="0.2">
      <c r="A156" s="318" t="s">
        <v>128</v>
      </c>
      <c r="B156" s="319"/>
      <c r="C156" s="319"/>
      <c r="D156" s="319"/>
      <c r="E156" s="319"/>
      <c r="F156" s="319"/>
      <c r="G156" s="319"/>
      <c r="H156" s="319"/>
      <c r="I156" s="320"/>
    </row>
    <row r="157" spans="1:14" ht="38.25" x14ac:dyDescent="0.2">
      <c r="A157" s="385" t="s">
        <v>80</v>
      </c>
      <c r="B157" s="385" t="s">
        <v>81</v>
      </c>
      <c r="C157" s="382" t="s">
        <v>82</v>
      </c>
      <c r="D157" s="382" t="s">
        <v>112</v>
      </c>
      <c r="E157" s="382" t="s">
        <v>114</v>
      </c>
      <c r="F157" s="382" t="s">
        <v>83</v>
      </c>
      <c r="G157" s="383" t="s">
        <v>113</v>
      </c>
      <c r="H157" s="384" t="s">
        <v>84</v>
      </c>
      <c r="I157" s="383" t="s">
        <v>85</v>
      </c>
    </row>
    <row r="158" spans="1:14" x14ac:dyDescent="0.2">
      <c r="A158" s="253" t="s">
        <v>90</v>
      </c>
      <c r="B158" s="475" t="s">
        <v>91</v>
      </c>
      <c r="C158" s="343">
        <v>225000000</v>
      </c>
      <c r="D158" s="476">
        <v>41571</v>
      </c>
      <c r="E158" s="476">
        <v>41936</v>
      </c>
      <c r="F158" s="477" t="s">
        <v>92</v>
      </c>
      <c r="G158" s="475" t="s">
        <v>93</v>
      </c>
      <c r="H158" s="476">
        <v>39379</v>
      </c>
      <c r="I158" s="478">
        <v>4</v>
      </c>
    </row>
    <row r="159" spans="1:14" x14ac:dyDescent="0.2">
      <c r="A159" s="254" t="s">
        <v>98</v>
      </c>
      <c r="B159" s="327" t="s">
        <v>87</v>
      </c>
      <c r="C159" s="348">
        <v>800000000</v>
      </c>
      <c r="D159" s="363">
        <v>43539</v>
      </c>
      <c r="E159" s="363">
        <v>43905</v>
      </c>
      <c r="F159" s="364" t="s">
        <v>88</v>
      </c>
      <c r="G159" s="327" t="s">
        <v>89</v>
      </c>
      <c r="H159" s="363">
        <v>39898</v>
      </c>
      <c r="I159" s="365">
        <v>11</v>
      </c>
    </row>
    <row r="160" spans="1:14" x14ac:dyDescent="0.2">
      <c r="A160" s="254" t="s">
        <v>100</v>
      </c>
      <c r="B160" s="327" t="s">
        <v>87</v>
      </c>
      <c r="C160" s="348">
        <v>455000000</v>
      </c>
      <c r="D160" s="363">
        <v>42066</v>
      </c>
      <c r="E160" s="363">
        <v>42432</v>
      </c>
      <c r="F160" s="364" t="s">
        <v>88</v>
      </c>
      <c r="G160" s="327" t="s">
        <v>89</v>
      </c>
      <c r="H160" s="363">
        <v>40059</v>
      </c>
      <c r="I160" s="365">
        <v>13</v>
      </c>
    </row>
    <row r="161" spans="1:9" x14ac:dyDescent="0.2">
      <c r="A161" s="254" t="s">
        <v>101</v>
      </c>
      <c r="B161" s="327" t="s">
        <v>87</v>
      </c>
      <c r="C161" s="348">
        <v>150000000</v>
      </c>
      <c r="D161" s="363">
        <v>41712</v>
      </c>
      <c r="E161" s="363">
        <v>42077</v>
      </c>
      <c r="F161" s="364" t="s">
        <v>88</v>
      </c>
      <c r="G161" s="327" t="s">
        <v>89</v>
      </c>
      <c r="H161" s="363">
        <v>40081</v>
      </c>
      <c r="I161" s="365">
        <v>14</v>
      </c>
    </row>
    <row r="162" spans="1:9" x14ac:dyDescent="0.2">
      <c r="A162" s="254" t="s">
        <v>102</v>
      </c>
      <c r="B162" s="327" t="s">
        <v>87</v>
      </c>
      <c r="C162" s="348">
        <v>1948000000</v>
      </c>
      <c r="D162" s="363">
        <v>43815</v>
      </c>
      <c r="E162" s="363">
        <v>44181</v>
      </c>
      <c r="F162" s="364" t="s">
        <v>92</v>
      </c>
      <c r="G162" s="327" t="s">
        <v>93</v>
      </c>
      <c r="H162" s="363">
        <v>40163</v>
      </c>
      <c r="I162" s="365">
        <v>15</v>
      </c>
    </row>
    <row r="163" spans="1:9" x14ac:dyDescent="0.2">
      <c r="A163" s="254" t="s">
        <v>103</v>
      </c>
      <c r="B163" s="327" t="s">
        <v>87</v>
      </c>
      <c r="C163" s="348">
        <v>1210000000</v>
      </c>
      <c r="D163" s="363">
        <v>42060</v>
      </c>
      <c r="E163" s="363">
        <v>42425</v>
      </c>
      <c r="F163" s="364" t="s">
        <v>92</v>
      </c>
      <c r="G163" s="327" t="s">
        <v>93</v>
      </c>
      <c r="H163" s="363">
        <v>40234</v>
      </c>
      <c r="I163" s="365">
        <v>16</v>
      </c>
    </row>
    <row r="164" spans="1:9" x14ac:dyDescent="0.2">
      <c r="A164" s="254" t="s">
        <v>106</v>
      </c>
      <c r="B164" s="327" t="s">
        <v>87</v>
      </c>
      <c r="C164" s="348">
        <v>5000000000</v>
      </c>
      <c r="D164" s="363">
        <v>42493</v>
      </c>
      <c r="E164" s="363">
        <v>42858</v>
      </c>
      <c r="F164" s="364" t="s">
        <v>88</v>
      </c>
      <c r="G164" s="327" t="s">
        <v>89</v>
      </c>
      <c r="H164" s="363">
        <v>40301</v>
      </c>
      <c r="I164" s="365">
        <v>18</v>
      </c>
    </row>
    <row r="165" spans="1:9" x14ac:dyDescent="0.2">
      <c r="A165" s="254" t="s">
        <v>107</v>
      </c>
      <c r="B165" s="327" t="s">
        <v>105</v>
      </c>
      <c r="C165" s="348">
        <v>500000000</v>
      </c>
      <c r="D165" s="363">
        <v>42247</v>
      </c>
      <c r="E165" s="363">
        <v>42613</v>
      </c>
      <c r="F165" s="364" t="s">
        <v>92</v>
      </c>
      <c r="G165" s="327" t="s">
        <v>93</v>
      </c>
      <c r="H165" s="363">
        <v>40421</v>
      </c>
      <c r="I165" s="365">
        <v>19</v>
      </c>
    </row>
    <row r="166" spans="1:9" x14ac:dyDescent="0.2">
      <c r="A166" s="254" t="s">
        <v>108</v>
      </c>
      <c r="B166" s="327" t="s">
        <v>87</v>
      </c>
      <c r="C166" s="348">
        <v>1000000000</v>
      </c>
      <c r="D166" s="363">
        <v>44292</v>
      </c>
      <c r="E166" s="363">
        <v>44657</v>
      </c>
      <c r="F166" s="364" t="s">
        <v>92</v>
      </c>
      <c r="G166" s="327" t="s">
        <v>93</v>
      </c>
      <c r="H166" s="363">
        <v>40639</v>
      </c>
      <c r="I166" s="365">
        <v>20</v>
      </c>
    </row>
    <row r="167" spans="1:9" x14ac:dyDescent="0.2">
      <c r="A167" s="254" t="s">
        <v>109</v>
      </c>
      <c r="B167" s="327" t="s">
        <v>87</v>
      </c>
      <c r="C167" s="348">
        <v>2500000000</v>
      </c>
      <c r="D167" s="363">
        <v>43259</v>
      </c>
      <c r="E167" s="363">
        <v>43624</v>
      </c>
      <c r="F167" s="364" t="s">
        <v>88</v>
      </c>
      <c r="G167" s="327" t="s">
        <v>89</v>
      </c>
      <c r="H167" s="363">
        <v>40702</v>
      </c>
      <c r="I167" s="365">
        <v>21</v>
      </c>
    </row>
    <row r="168" spans="1:9" x14ac:dyDescent="0.2">
      <c r="A168" s="254" t="s">
        <v>110</v>
      </c>
      <c r="B168" s="327" t="s">
        <v>87</v>
      </c>
      <c r="C168" s="348">
        <v>700000000</v>
      </c>
      <c r="D168" s="363">
        <v>43259</v>
      </c>
      <c r="E168" s="363">
        <v>43624</v>
      </c>
      <c r="F168" s="364" t="s">
        <v>92</v>
      </c>
      <c r="G168" s="327" t="s">
        <v>93</v>
      </c>
      <c r="H168" s="363">
        <v>40702</v>
      </c>
      <c r="I168" s="365">
        <v>22</v>
      </c>
    </row>
    <row r="169" spans="1:9" x14ac:dyDescent="0.2">
      <c r="A169" s="254" t="s">
        <v>111</v>
      </c>
      <c r="B169" s="327" t="s">
        <v>87</v>
      </c>
      <c r="C169" s="348">
        <v>1160000000</v>
      </c>
      <c r="D169" s="363">
        <v>41935</v>
      </c>
      <c r="E169" s="363">
        <v>42300</v>
      </c>
      <c r="F169" s="364" t="s">
        <v>88</v>
      </c>
      <c r="G169" s="327" t="s">
        <v>89</v>
      </c>
      <c r="H169" s="363">
        <v>40809</v>
      </c>
      <c r="I169" s="365">
        <v>25</v>
      </c>
    </row>
    <row r="170" spans="1:9" x14ac:dyDescent="0.2">
      <c r="A170" s="254" t="s">
        <v>130</v>
      </c>
      <c r="B170" s="327" t="s">
        <v>87</v>
      </c>
      <c r="C170" s="348">
        <v>1500000000</v>
      </c>
      <c r="D170" s="363">
        <v>46308</v>
      </c>
      <c r="E170" s="363">
        <v>46673</v>
      </c>
      <c r="F170" s="364" t="s">
        <v>92</v>
      </c>
      <c r="G170" s="327" t="s">
        <v>93</v>
      </c>
      <c r="H170" s="363">
        <v>40829</v>
      </c>
      <c r="I170" s="365">
        <v>24</v>
      </c>
    </row>
    <row r="171" spans="1:9" x14ac:dyDescent="0.2">
      <c r="A171" s="254" t="s">
        <v>131</v>
      </c>
      <c r="B171" s="327" t="s">
        <v>87</v>
      </c>
      <c r="C171" s="348">
        <v>1380000000</v>
      </c>
      <c r="D171" s="363">
        <v>41974</v>
      </c>
      <c r="E171" s="363">
        <v>42339</v>
      </c>
      <c r="F171" s="364" t="s">
        <v>88</v>
      </c>
      <c r="G171" s="327" t="s">
        <v>89</v>
      </c>
      <c r="H171" s="363">
        <v>40871</v>
      </c>
      <c r="I171" s="365">
        <v>26</v>
      </c>
    </row>
    <row r="172" spans="1:9" x14ac:dyDescent="0.2">
      <c r="A172" s="254" t="s">
        <v>132</v>
      </c>
      <c r="B172" s="327" t="s">
        <v>87</v>
      </c>
      <c r="C172" s="348">
        <v>850000000</v>
      </c>
      <c r="D172" s="363">
        <v>42543</v>
      </c>
      <c r="E172" s="363">
        <v>42908</v>
      </c>
      <c r="F172" s="364" t="s">
        <v>92</v>
      </c>
      <c r="G172" s="327" t="s">
        <v>93</v>
      </c>
      <c r="H172" s="363">
        <v>40899</v>
      </c>
      <c r="I172" s="365">
        <v>27</v>
      </c>
    </row>
    <row r="173" spans="1:9" x14ac:dyDescent="0.2">
      <c r="A173" s="254" t="s">
        <v>133</v>
      </c>
      <c r="B173" s="327" t="s">
        <v>105</v>
      </c>
      <c r="C173" s="348">
        <v>500000000</v>
      </c>
      <c r="D173" s="363">
        <v>42760</v>
      </c>
      <c r="E173" s="363">
        <v>43125</v>
      </c>
      <c r="F173" s="364" t="s">
        <v>92</v>
      </c>
      <c r="G173" s="327" t="s">
        <v>93</v>
      </c>
      <c r="H173" s="363">
        <v>40925</v>
      </c>
      <c r="I173" s="365">
        <v>28</v>
      </c>
    </row>
    <row r="174" spans="1:9" x14ac:dyDescent="0.2">
      <c r="A174" s="254" t="s">
        <v>134</v>
      </c>
      <c r="B174" s="327" t="s">
        <v>87</v>
      </c>
      <c r="C174" s="348">
        <v>1200000000</v>
      </c>
      <c r="D174" s="363">
        <v>42160</v>
      </c>
      <c r="E174" s="363">
        <v>42526</v>
      </c>
      <c r="F174" s="364" t="s">
        <v>88</v>
      </c>
      <c r="G174" s="327" t="s">
        <v>89</v>
      </c>
      <c r="H174" s="363">
        <v>41065</v>
      </c>
      <c r="I174" s="365">
        <v>29</v>
      </c>
    </row>
    <row r="175" spans="1:9" x14ac:dyDescent="0.2">
      <c r="A175" s="254" t="s">
        <v>135</v>
      </c>
      <c r="B175" s="327" t="s">
        <v>87</v>
      </c>
      <c r="C175" s="349">
        <v>1400000000</v>
      </c>
      <c r="D175" s="366">
        <v>42892</v>
      </c>
      <c r="E175" s="363">
        <v>43257</v>
      </c>
      <c r="F175" s="364" t="s">
        <v>88</v>
      </c>
      <c r="G175" s="327" t="s">
        <v>89</v>
      </c>
      <c r="H175" s="363">
        <v>41066</v>
      </c>
      <c r="I175" s="365">
        <v>30</v>
      </c>
    </row>
    <row r="176" spans="1:9" x14ac:dyDescent="0.2">
      <c r="A176" s="254" t="s">
        <v>136</v>
      </c>
      <c r="B176" s="459" t="s">
        <v>105</v>
      </c>
      <c r="C176" s="462">
        <v>650000000</v>
      </c>
      <c r="D176" s="460">
        <v>43635</v>
      </c>
      <c r="E176" s="367">
        <v>44001</v>
      </c>
      <c r="F176" s="364" t="s">
        <v>92</v>
      </c>
      <c r="G176" s="327" t="s">
        <v>93</v>
      </c>
      <c r="H176" s="363">
        <v>41079</v>
      </c>
      <c r="I176" s="365">
        <v>31</v>
      </c>
    </row>
    <row r="177" spans="1:9" s="307" customFormat="1" x14ac:dyDescent="0.2">
      <c r="A177" s="254" t="s">
        <v>138</v>
      </c>
      <c r="B177" s="459" t="s">
        <v>105</v>
      </c>
      <c r="C177" s="462">
        <v>1000000000</v>
      </c>
      <c r="D177" s="460">
        <v>43045</v>
      </c>
      <c r="E177" s="460">
        <v>43410</v>
      </c>
      <c r="F177" s="364" t="s">
        <v>92</v>
      </c>
      <c r="G177" s="365" t="s">
        <v>93</v>
      </c>
      <c r="H177" s="363">
        <v>41219</v>
      </c>
      <c r="I177" s="365">
        <v>32</v>
      </c>
    </row>
    <row r="178" spans="1:9" s="307" customFormat="1" x14ac:dyDescent="0.2">
      <c r="A178" s="254" t="s">
        <v>139</v>
      </c>
      <c r="B178" s="459" t="s">
        <v>87</v>
      </c>
      <c r="C178" s="462">
        <v>1000000000</v>
      </c>
      <c r="D178" s="460">
        <v>43802</v>
      </c>
      <c r="E178" s="460">
        <v>44168</v>
      </c>
      <c r="F178" s="461" t="s">
        <v>92</v>
      </c>
      <c r="G178" s="459" t="s">
        <v>93</v>
      </c>
      <c r="H178" s="460">
        <v>41246</v>
      </c>
      <c r="I178" s="459">
        <v>34</v>
      </c>
    </row>
    <row r="179" spans="1:9" s="307" customFormat="1" x14ac:dyDescent="0.2">
      <c r="A179" s="254" t="s">
        <v>140</v>
      </c>
      <c r="B179" s="459" t="s">
        <v>87</v>
      </c>
      <c r="C179" s="462">
        <v>1000000000</v>
      </c>
      <c r="D179" s="460">
        <v>43437</v>
      </c>
      <c r="E179" s="460">
        <v>43808</v>
      </c>
      <c r="F179" s="461" t="s">
        <v>88</v>
      </c>
      <c r="G179" s="459" t="s">
        <v>89</v>
      </c>
      <c r="H179" s="460">
        <v>41246</v>
      </c>
      <c r="I179" s="459">
        <v>35</v>
      </c>
    </row>
    <row r="180" spans="1:9" s="307" customFormat="1" x14ac:dyDescent="0.2">
      <c r="A180" s="254" t="s">
        <v>141</v>
      </c>
      <c r="B180" s="459" t="s">
        <v>87</v>
      </c>
      <c r="C180" s="462">
        <v>3000000000</v>
      </c>
      <c r="D180" s="460">
        <v>43802</v>
      </c>
      <c r="E180" s="460">
        <v>44168</v>
      </c>
      <c r="F180" s="461" t="s">
        <v>88</v>
      </c>
      <c r="G180" s="459" t="s">
        <v>89</v>
      </c>
      <c r="H180" s="460">
        <v>41246</v>
      </c>
      <c r="I180" s="459">
        <v>33</v>
      </c>
    </row>
    <row r="181" spans="1:9" s="307" customFormat="1" x14ac:dyDescent="0.2">
      <c r="A181" s="254" t="s">
        <v>142</v>
      </c>
      <c r="B181" s="459" t="s">
        <v>87</v>
      </c>
      <c r="C181" s="462">
        <v>1000000000</v>
      </c>
      <c r="D181" s="460">
        <v>46769</v>
      </c>
      <c r="E181" s="460">
        <v>47135</v>
      </c>
      <c r="F181" s="461" t="s">
        <v>92</v>
      </c>
      <c r="G181" s="459" t="s">
        <v>93</v>
      </c>
      <c r="H181" s="460">
        <v>41291</v>
      </c>
      <c r="I181" s="459">
        <v>36</v>
      </c>
    </row>
    <row r="182" spans="1:9" s="307" customFormat="1" x14ac:dyDescent="0.2">
      <c r="A182" s="269" t="s">
        <v>143</v>
      </c>
      <c r="B182" s="365" t="s">
        <v>105</v>
      </c>
      <c r="C182" s="349">
        <v>1000000000</v>
      </c>
      <c r="D182" s="367">
        <v>44956</v>
      </c>
      <c r="E182" s="367">
        <v>45321</v>
      </c>
      <c r="F182" s="461" t="s">
        <v>92</v>
      </c>
      <c r="G182" s="459" t="s">
        <v>93</v>
      </c>
      <c r="H182" s="460">
        <v>41304</v>
      </c>
      <c r="I182" s="459">
        <v>37</v>
      </c>
    </row>
    <row r="183" spans="1:9" x14ac:dyDescent="0.2">
      <c r="A183" s="269" t="s">
        <v>146</v>
      </c>
      <c r="B183" s="365" t="s">
        <v>87</v>
      </c>
      <c r="C183" s="349">
        <v>1000000000</v>
      </c>
      <c r="D183" s="367">
        <v>44181</v>
      </c>
      <c r="E183" s="367">
        <v>44546</v>
      </c>
      <c r="F183" s="481" t="s">
        <v>88</v>
      </c>
      <c r="G183" s="365" t="s">
        <v>89</v>
      </c>
      <c r="H183" s="367">
        <v>41500</v>
      </c>
      <c r="I183" s="459">
        <v>38</v>
      </c>
    </row>
    <row r="184" spans="1:9" x14ac:dyDescent="0.2">
      <c r="A184" s="269" t="s">
        <v>147</v>
      </c>
      <c r="B184" s="365" t="s">
        <v>87</v>
      </c>
      <c r="C184" s="349">
        <v>250000000</v>
      </c>
      <c r="D184" s="367">
        <v>44181</v>
      </c>
      <c r="E184" s="367">
        <v>44546</v>
      </c>
      <c r="F184" s="481" t="s">
        <v>92</v>
      </c>
      <c r="G184" s="365" t="s">
        <v>93</v>
      </c>
      <c r="H184" s="367">
        <v>41506</v>
      </c>
      <c r="I184" s="459">
        <v>39</v>
      </c>
    </row>
    <row r="185" spans="1:9" x14ac:dyDescent="0.2">
      <c r="A185" s="479" t="s">
        <v>148</v>
      </c>
      <c r="B185" s="372" t="s">
        <v>87</v>
      </c>
      <c r="C185" s="369">
        <v>150000000</v>
      </c>
      <c r="D185" s="370">
        <v>47002</v>
      </c>
      <c r="E185" s="370">
        <v>47367</v>
      </c>
      <c r="F185" s="480" t="s">
        <v>92</v>
      </c>
      <c r="G185" s="372" t="s">
        <v>93</v>
      </c>
      <c r="H185" s="465">
        <v>41523</v>
      </c>
      <c r="I185" s="463">
        <v>40</v>
      </c>
    </row>
    <row r="188" spans="1:9" x14ac:dyDescent="0.2">
      <c r="C188" s="467"/>
    </row>
  </sheetData>
  <mergeCells count="5">
    <mergeCell ref="A5:F5"/>
    <mergeCell ref="A15:F15"/>
    <mergeCell ref="A50:F50"/>
    <mergeCell ref="A86:F86"/>
    <mergeCell ref="G86:L86"/>
  </mergeCells>
  <pageMargins left="0.7" right="0.7" top="0.78740157499999996" bottom="0.78740157499999996" header="0.3" footer="0.3"/>
  <pageSetup paperSize="9" orientation="portrait" r:id="rId1"/>
  <ignoredErrors>
    <ignoredError sqref="F7:F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8"/>
  <sheetViews>
    <sheetView topLeftCell="A46" workbookViewId="0">
      <selection activeCell="C72" sqref="C72"/>
    </sheetView>
  </sheetViews>
  <sheetFormatPr baseColWidth="10" defaultRowHeight="12.75" x14ac:dyDescent="0.2"/>
  <cols>
    <col min="1" max="1" width="54" style="275" customWidth="1"/>
    <col min="2" max="2" width="24.5703125" style="275" bestFit="1" customWidth="1"/>
    <col min="3" max="3" width="23.85546875" style="275" customWidth="1"/>
    <col min="4" max="4" width="37" style="275" customWidth="1"/>
    <col min="5" max="5" width="22.140625" style="275" bestFit="1" customWidth="1"/>
    <col min="6" max="6" width="24" style="275" bestFit="1" customWidth="1"/>
    <col min="7" max="10" width="22.14062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7" x14ac:dyDescent="0.2">
      <c r="A1" s="273" t="s">
        <v>145</v>
      </c>
      <c r="B1" s="274"/>
      <c r="C1" s="274"/>
      <c r="D1" s="274"/>
      <c r="E1" s="274"/>
    </row>
    <row r="2" spans="1:7" x14ac:dyDescent="0.2">
      <c r="A2" s="274" t="s">
        <v>1</v>
      </c>
      <c r="B2" s="274"/>
      <c r="C2" s="276">
        <v>41455</v>
      </c>
      <c r="E2" s="274"/>
    </row>
    <row r="3" spans="1:7" x14ac:dyDescent="0.2">
      <c r="A3" s="274" t="s">
        <v>9</v>
      </c>
      <c r="B3" s="274"/>
      <c r="C3" s="277" t="s">
        <v>10</v>
      </c>
      <c r="E3" s="274"/>
      <c r="G3" s="278"/>
    </row>
    <row r="4" spans="1:7" x14ac:dyDescent="0.2">
      <c r="A4" s="274"/>
      <c r="B4" s="274"/>
      <c r="C4" s="274"/>
      <c r="D4" s="274"/>
      <c r="E4" s="274"/>
      <c r="G4" s="279"/>
    </row>
    <row r="5" spans="1:7" x14ac:dyDescent="0.2">
      <c r="A5" s="629" t="s">
        <v>13</v>
      </c>
      <c r="B5" s="630"/>
      <c r="C5" s="630"/>
      <c r="D5" s="630"/>
      <c r="E5" s="630"/>
      <c r="F5" s="631"/>
      <c r="G5" s="279"/>
    </row>
    <row r="6" spans="1:7" ht="12.75" customHeight="1" x14ac:dyDescent="0.2">
      <c r="A6" s="280"/>
      <c r="B6" s="280" t="s">
        <v>4</v>
      </c>
      <c r="C6" s="280" t="s">
        <v>5</v>
      </c>
      <c r="D6" s="280" t="s">
        <v>76</v>
      </c>
      <c r="E6" s="281" t="s">
        <v>79</v>
      </c>
      <c r="F6" s="282" t="s">
        <v>11</v>
      </c>
      <c r="G6" s="29"/>
    </row>
    <row r="7" spans="1:7" x14ac:dyDescent="0.2">
      <c r="A7" s="283" t="s">
        <v>2</v>
      </c>
      <c r="B7" s="20">
        <v>45272890755</v>
      </c>
      <c r="C7" s="283">
        <f>B7/$B$10</f>
        <v>0.70528231819487308</v>
      </c>
      <c r="D7" s="7">
        <v>0.46562278000000001</v>
      </c>
      <c r="E7" s="376">
        <v>36599</v>
      </c>
      <c r="F7" s="375">
        <v>1236998.0260000001</v>
      </c>
      <c r="G7" s="279"/>
    </row>
    <row r="8" spans="1:7" x14ac:dyDescent="0.2">
      <c r="A8" s="283" t="s">
        <v>3</v>
      </c>
      <c r="B8" s="13">
        <v>7547900051</v>
      </c>
      <c r="C8" s="283">
        <f>B8/$B$10</f>
        <v>0.11758472579718265</v>
      </c>
      <c r="D8" s="7">
        <v>0.14111319</v>
      </c>
      <c r="E8" s="41">
        <v>652</v>
      </c>
      <c r="F8" s="32">
        <v>11576533.82</v>
      </c>
      <c r="G8" s="279"/>
    </row>
    <row r="9" spans="1:7" x14ac:dyDescent="0.2">
      <c r="A9" s="283" t="s">
        <v>78</v>
      </c>
      <c r="B9" s="284">
        <v>11370370076.741535</v>
      </c>
      <c r="C9" s="283">
        <f>B9/$B$10</f>
        <v>0.17713295600794438</v>
      </c>
      <c r="D9" s="285"/>
      <c r="E9" s="286"/>
      <c r="F9" s="287"/>
      <c r="G9" s="278"/>
    </row>
    <row r="10" spans="1:7" x14ac:dyDescent="0.2">
      <c r="A10" s="288" t="s">
        <v>7</v>
      </c>
      <c r="B10" s="289">
        <f>SUM(B7:B9)</f>
        <v>64191160882.741531</v>
      </c>
      <c r="C10" s="288">
        <f>B10/$B$10</f>
        <v>1</v>
      </c>
      <c r="D10" s="288">
        <f>B7/(B7+B8)*D7+B8/(B7+B8)*D8</f>
        <v>0.41925153274043114</v>
      </c>
      <c r="E10" s="290">
        <f>SUM(E7:E9)</f>
        <v>37251</v>
      </c>
      <c r="F10" s="291">
        <f>(B7+B8)/E10</f>
        <v>1417969.7405707228</v>
      </c>
      <c r="G10" s="278"/>
    </row>
    <row r="11" spans="1:7" s="278" customFormat="1" x14ac:dyDescent="0.2">
      <c r="A11" s="292"/>
      <c r="B11" s="293"/>
      <c r="C11" s="292"/>
      <c r="D11" s="292"/>
      <c r="E11" s="294"/>
      <c r="F11" s="295"/>
    </row>
    <row r="12" spans="1:7" s="278" customFormat="1" x14ac:dyDescent="0.2">
      <c r="A12" s="468" t="s">
        <v>137</v>
      </c>
      <c r="B12" s="469"/>
      <c r="C12" s="470">
        <v>8.0313882700800004E-2</v>
      </c>
      <c r="D12" s="292"/>
      <c r="E12" s="294"/>
      <c r="F12" s="295"/>
    </row>
    <row r="13" spans="1:7" s="278" customFormat="1" x14ac:dyDescent="0.2">
      <c r="A13" s="292"/>
      <c r="B13" s="293"/>
      <c r="C13" s="292"/>
      <c r="D13" s="292"/>
      <c r="E13" s="294"/>
      <c r="F13" s="295"/>
    </row>
    <row r="15" spans="1:7" x14ac:dyDescent="0.2">
      <c r="A15" s="629" t="s">
        <v>36</v>
      </c>
      <c r="B15" s="630"/>
      <c r="C15" s="630"/>
      <c r="D15" s="630"/>
      <c r="E15" s="630"/>
      <c r="F15" s="631"/>
    </row>
    <row r="16" spans="1:7" x14ac:dyDescent="0.2">
      <c r="A16" s="296" t="s">
        <v>14</v>
      </c>
      <c r="B16" s="297"/>
      <c r="C16" s="297"/>
      <c r="D16" s="297"/>
      <c r="E16" s="297"/>
      <c r="F16" s="297"/>
    </row>
    <row r="17" spans="1:10" x14ac:dyDescent="0.2">
      <c r="A17" s="298"/>
      <c r="B17" s="279"/>
      <c r="C17" s="279"/>
      <c r="D17" s="279"/>
      <c r="E17" s="279"/>
      <c r="F17" s="279"/>
    </row>
    <row r="18" spans="1:10" x14ac:dyDescent="0.2">
      <c r="A18" s="42" t="s">
        <v>31</v>
      </c>
      <c r="B18" s="143"/>
      <c r="C18" s="143"/>
      <c r="D18" s="278"/>
      <c r="E18" s="278"/>
      <c r="F18" s="278"/>
    </row>
    <row r="19" spans="1:10" x14ac:dyDescent="0.2">
      <c r="A19" s="145"/>
      <c r="B19" s="144"/>
      <c r="C19" s="144"/>
    </row>
    <row r="20" spans="1:10" x14ac:dyDescent="0.2">
      <c r="A20" s="78" t="s">
        <v>15</v>
      </c>
      <c r="B20" s="146" t="s">
        <v>16</v>
      </c>
      <c r="C20" s="147" t="s">
        <v>211</v>
      </c>
      <c r="D20" s="299" t="s">
        <v>35</v>
      </c>
    </row>
    <row r="21" spans="1:10" x14ac:dyDescent="0.2">
      <c r="A21" s="83" t="s">
        <v>18</v>
      </c>
      <c r="B21" s="142">
        <v>7006583468</v>
      </c>
      <c r="C21" s="35">
        <v>9291</v>
      </c>
      <c r="D21" s="300">
        <f>B21/$B$32</f>
        <v>0.15476333300466755</v>
      </c>
    </row>
    <row r="22" spans="1:10" x14ac:dyDescent="0.2">
      <c r="A22" s="74" t="s">
        <v>19</v>
      </c>
      <c r="B22" s="141">
        <v>6904099342</v>
      </c>
      <c r="C22" s="19">
        <v>5413</v>
      </c>
      <c r="D22" s="300">
        <f t="shared" ref="D22:D32" si="0">B22/$B$32</f>
        <v>0.15249963558462415</v>
      </c>
    </row>
    <row r="23" spans="1:10" x14ac:dyDescent="0.2">
      <c r="A23" s="74" t="s">
        <v>20</v>
      </c>
      <c r="B23" s="141">
        <v>31362207945</v>
      </c>
      <c r="C23" s="19">
        <v>21895</v>
      </c>
      <c r="D23" s="300">
        <f t="shared" si="0"/>
        <v>0.6927370314107083</v>
      </c>
    </row>
    <row r="24" spans="1:10" x14ac:dyDescent="0.2">
      <c r="A24" s="74" t="s">
        <v>21</v>
      </c>
      <c r="B24" s="54"/>
      <c r="C24" s="19"/>
      <c r="D24" s="300">
        <f t="shared" si="0"/>
        <v>0</v>
      </c>
    </row>
    <row r="25" spans="1:10" x14ac:dyDescent="0.2">
      <c r="A25" s="74" t="s">
        <v>22</v>
      </c>
      <c r="B25" s="71"/>
      <c r="C25" s="71"/>
      <c r="D25" s="300">
        <f t="shared" si="0"/>
        <v>0</v>
      </c>
    </row>
    <row r="26" spans="1:10" x14ac:dyDescent="0.2">
      <c r="A26" s="74" t="s">
        <v>23</v>
      </c>
      <c r="B26" s="71"/>
      <c r="C26" s="71"/>
      <c r="D26" s="300">
        <f t="shared" si="0"/>
        <v>0</v>
      </c>
    </row>
    <row r="27" spans="1:10" x14ac:dyDescent="0.2">
      <c r="A27" s="74" t="s">
        <v>24</v>
      </c>
      <c r="B27" s="71"/>
      <c r="C27" s="71"/>
      <c r="D27" s="300">
        <f t="shared" si="0"/>
        <v>0</v>
      </c>
    </row>
    <row r="28" spans="1:10" x14ac:dyDescent="0.2">
      <c r="A28" s="74" t="s">
        <v>25</v>
      </c>
      <c r="B28" s="71"/>
      <c r="C28" s="71"/>
      <c r="D28" s="300">
        <f t="shared" si="0"/>
        <v>0</v>
      </c>
    </row>
    <row r="29" spans="1:10" x14ac:dyDescent="0.2">
      <c r="A29" s="74" t="s">
        <v>26</v>
      </c>
      <c r="B29" s="71"/>
      <c r="C29" s="71"/>
      <c r="D29" s="300">
        <f t="shared" si="0"/>
        <v>0</v>
      </c>
    </row>
    <row r="30" spans="1:10" x14ac:dyDescent="0.2">
      <c r="A30" s="74" t="s">
        <v>27</v>
      </c>
      <c r="B30" s="71"/>
      <c r="C30" s="71"/>
      <c r="D30" s="300">
        <f t="shared" si="0"/>
        <v>0</v>
      </c>
    </row>
    <row r="31" spans="1:10" ht="13.5" thickBot="1" x14ac:dyDescent="0.25">
      <c r="A31" s="38" t="s">
        <v>28</v>
      </c>
      <c r="B31" s="56"/>
      <c r="C31" s="56"/>
      <c r="D31" s="301">
        <f t="shared" si="0"/>
        <v>0</v>
      </c>
    </row>
    <row r="32" spans="1:10" ht="13.5" thickTop="1" x14ac:dyDescent="0.2">
      <c r="A32" s="49" t="s">
        <v>4</v>
      </c>
      <c r="B32" s="5">
        <f>SUM(B21:B31)</f>
        <v>45272890755</v>
      </c>
      <c r="C32" s="5">
        <f>SUM(C21:C31)</f>
        <v>36599</v>
      </c>
      <c r="D32" s="302">
        <f t="shared" si="0"/>
        <v>1</v>
      </c>
      <c r="J32" s="303"/>
    </row>
    <row r="33" spans="1:10" x14ac:dyDescent="0.2">
      <c r="A33" s="47"/>
      <c r="B33" s="82"/>
      <c r="C33" s="82"/>
      <c r="J33" s="304"/>
    </row>
    <row r="34" spans="1:10" x14ac:dyDescent="0.2">
      <c r="A34" s="42" t="s">
        <v>32</v>
      </c>
      <c r="B34" s="33"/>
      <c r="C34" s="33"/>
      <c r="D34" s="305"/>
      <c r="E34" s="305"/>
      <c r="F34" s="305"/>
    </row>
    <row r="35" spans="1:10" x14ac:dyDescent="0.2">
      <c r="A35" s="15"/>
      <c r="B35" s="15"/>
      <c r="C35" s="15"/>
    </row>
    <row r="36" spans="1:10" x14ac:dyDescent="0.2">
      <c r="A36" s="88" t="s">
        <v>29</v>
      </c>
      <c r="B36" s="89" t="s">
        <v>16</v>
      </c>
      <c r="C36" s="89" t="s">
        <v>211</v>
      </c>
      <c r="D36" s="299" t="s">
        <v>35</v>
      </c>
    </row>
    <row r="37" spans="1:10" x14ac:dyDescent="0.2">
      <c r="A37" s="67" t="s">
        <v>18</v>
      </c>
      <c r="B37" s="141">
        <v>11381170914</v>
      </c>
      <c r="C37" s="49">
        <v>13259</v>
      </c>
      <c r="D37" s="300">
        <f>B37/$B$48</f>
        <v>0.25139041762770964</v>
      </c>
    </row>
    <row r="38" spans="1:10" x14ac:dyDescent="0.2">
      <c r="A38" s="67" t="s">
        <v>19</v>
      </c>
      <c r="B38" s="141">
        <v>11659223142</v>
      </c>
      <c r="C38" s="49">
        <v>8738</v>
      </c>
      <c r="D38" s="300">
        <f t="shared" ref="D38:D46" si="1">B38/$B$48</f>
        <v>0.25753211132929982</v>
      </c>
    </row>
    <row r="39" spans="1:10" x14ac:dyDescent="0.2">
      <c r="A39" s="67" t="s">
        <v>20</v>
      </c>
      <c r="B39" s="141">
        <v>21637731731</v>
      </c>
      <c r="C39" s="49">
        <v>14251</v>
      </c>
      <c r="D39" s="300">
        <f t="shared" si="1"/>
        <v>0.47794013968117049</v>
      </c>
    </row>
    <row r="40" spans="1:10" x14ac:dyDescent="0.2">
      <c r="A40" s="67" t="s">
        <v>21</v>
      </c>
      <c r="B40" s="141">
        <v>564597085.29999995</v>
      </c>
      <c r="C40" s="49">
        <v>332</v>
      </c>
      <c r="D40" s="300">
        <f t="shared" si="1"/>
        <v>1.2470974923183074E-2</v>
      </c>
    </row>
    <row r="41" spans="1:10" x14ac:dyDescent="0.2">
      <c r="A41" s="67" t="s">
        <v>22</v>
      </c>
      <c r="B41" s="141">
        <v>30167882.25</v>
      </c>
      <c r="C41" s="49">
        <v>19</v>
      </c>
      <c r="D41" s="300">
        <f t="shared" si="1"/>
        <v>6.6635643863691379E-4</v>
      </c>
    </row>
    <row r="42" spans="1:10" x14ac:dyDescent="0.2">
      <c r="A42" s="67" t="s">
        <v>23</v>
      </c>
      <c r="B42" s="54"/>
      <c r="C42" s="49"/>
      <c r="D42" s="300">
        <f t="shared" si="1"/>
        <v>0</v>
      </c>
    </row>
    <row r="43" spans="1:10" x14ac:dyDescent="0.2">
      <c r="A43" s="67" t="s">
        <v>24</v>
      </c>
      <c r="B43" s="17"/>
      <c r="C43" s="137"/>
      <c r="D43" s="300">
        <f t="shared" si="1"/>
        <v>0</v>
      </c>
    </row>
    <row r="44" spans="1:10" x14ac:dyDescent="0.2">
      <c r="A44" s="67" t="s">
        <v>25</v>
      </c>
      <c r="B44" s="71"/>
      <c r="C44" s="138"/>
      <c r="D44" s="300">
        <f t="shared" si="1"/>
        <v>0</v>
      </c>
    </row>
    <row r="45" spans="1:10" x14ac:dyDescent="0.2">
      <c r="A45" s="67" t="s">
        <v>26</v>
      </c>
      <c r="B45" s="71"/>
      <c r="C45" s="138"/>
      <c r="D45" s="300">
        <f t="shared" si="1"/>
        <v>0</v>
      </c>
    </row>
    <row r="46" spans="1:10" x14ac:dyDescent="0.2">
      <c r="A46" s="67" t="s">
        <v>27</v>
      </c>
      <c r="B46" s="71"/>
      <c r="C46" s="138"/>
      <c r="D46" s="300">
        <f t="shared" si="1"/>
        <v>0</v>
      </c>
    </row>
    <row r="47" spans="1:10" ht="13.5" thickBot="1" x14ac:dyDescent="0.25">
      <c r="A47" s="43" t="s">
        <v>28</v>
      </c>
      <c r="B47" s="56"/>
      <c r="C47" s="56"/>
      <c r="D47" s="301">
        <f>B47/$B$48</f>
        <v>0</v>
      </c>
    </row>
    <row r="48" spans="1:10" ht="13.5" thickTop="1" x14ac:dyDescent="0.2">
      <c r="A48" s="19" t="s">
        <v>4</v>
      </c>
      <c r="B48" s="140">
        <f>SUM(B37:B47)</f>
        <v>45272890754.550003</v>
      </c>
      <c r="C48" s="140">
        <f>SUM(C37:C47)</f>
        <v>36599</v>
      </c>
      <c r="D48" s="302">
        <f>B48/$B$48</f>
        <v>1</v>
      </c>
    </row>
    <row r="50" spans="1:6" x14ac:dyDescent="0.2">
      <c r="A50" s="633" t="s">
        <v>30</v>
      </c>
      <c r="B50" s="633"/>
      <c r="C50" s="633"/>
      <c r="D50" s="633"/>
      <c r="E50" s="633"/>
      <c r="F50" s="633"/>
    </row>
    <row r="51" spans="1:6" x14ac:dyDescent="0.2">
      <c r="A51" s="306"/>
      <c r="B51" s="307"/>
      <c r="C51" s="307"/>
    </row>
    <row r="52" spans="1:6" x14ac:dyDescent="0.2">
      <c r="A52" s="42" t="s">
        <v>33</v>
      </c>
      <c r="B52" s="84"/>
      <c r="C52" s="84"/>
    </row>
    <row r="53" spans="1:6" x14ac:dyDescent="0.2">
      <c r="A53" s="86"/>
      <c r="B53" s="86"/>
      <c r="C53" s="86"/>
    </row>
    <row r="54" spans="1:6" x14ac:dyDescent="0.2">
      <c r="A54" s="85" t="s">
        <v>15</v>
      </c>
      <c r="B54" s="48" t="s">
        <v>16</v>
      </c>
      <c r="C54" s="58" t="s">
        <v>211</v>
      </c>
      <c r="D54" s="299" t="s">
        <v>35</v>
      </c>
    </row>
    <row r="55" spans="1:6" x14ac:dyDescent="0.2">
      <c r="A55" s="6" t="s">
        <v>18</v>
      </c>
      <c r="B55" s="23">
        <v>7036660774</v>
      </c>
      <c r="C55" s="73">
        <v>602</v>
      </c>
      <c r="D55" s="300">
        <f>B55/$B$66</f>
        <v>0.93226734938915001</v>
      </c>
    </row>
    <row r="56" spans="1:6" x14ac:dyDescent="0.2">
      <c r="A56" s="6" t="s">
        <v>19</v>
      </c>
      <c r="B56" s="50">
        <v>241313366.90000001</v>
      </c>
      <c r="C56" s="9">
        <v>27</v>
      </c>
      <c r="D56" s="300">
        <f t="shared" ref="D56:D66" si="2">B56/$B$66</f>
        <v>3.197092771095042E-2</v>
      </c>
    </row>
    <row r="57" spans="1:6" x14ac:dyDescent="0.2">
      <c r="A57" s="6" t="s">
        <v>20</v>
      </c>
      <c r="B57" s="50">
        <v>269925910.10000002</v>
      </c>
      <c r="C57" s="9">
        <v>23</v>
      </c>
      <c r="D57" s="300">
        <f t="shared" si="2"/>
        <v>3.5761722899899595E-2</v>
      </c>
    </row>
    <row r="58" spans="1:6" x14ac:dyDescent="0.2">
      <c r="A58" s="6" t="s">
        <v>21</v>
      </c>
      <c r="B58" s="65"/>
      <c r="C58" s="70"/>
      <c r="D58" s="300">
        <f t="shared" si="2"/>
        <v>0</v>
      </c>
    </row>
    <row r="59" spans="1:6" x14ac:dyDescent="0.2">
      <c r="A59" s="6" t="s">
        <v>22</v>
      </c>
      <c r="B59" s="40"/>
      <c r="C59" s="40"/>
      <c r="D59" s="300">
        <f t="shared" si="2"/>
        <v>0</v>
      </c>
    </row>
    <row r="60" spans="1:6" x14ac:dyDescent="0.2">
      <c r="A60" s="6" t="s">
        <v>23</v>
      </c>
      <c r="B60" s="40"/>
      <c r="C60" s="40"/>
      <c r="D60" s="300">
        <f t="shared" si="2"/>
        <v>0</v>
      </c>
    </row>
    <row r="61" spans="1:6" x14ac:dyDescent="0.2">
      <c r="A61" s="6" t="s">
        <v>24</v>
      </c>
      <c r="B61" s="40"/>
      <c r="C61" s="40"/>
      <c r="D61" s="300">
        <f t="shared" si="2"/>
        <v>0</v>
      </c>
    </row>
    <row r="62" spans="1:6" x14ac:dyDescent="0.2">
      <c r="A62" s="6" t="s">
        <v>25</v>
      </c>
      <c r="B62" s="40"/>
      <c r="C62" s="40"/>
      <c r="D62" s="300">
        <f t="shared" si="2"/>
        <v>0</v>
      </c>
    </row>
    <row r="63" spans="1:6" x14ac:dyDescent="0.2">
      <c r="A63" s="6" t="s">
        <v>26</v>
      </c>
      <c r="B63" s="40"/>
      <c r="C63" s="40"/>
      <c r="D63" s="300">
        <f t="shared" si="2"/>
        <v>0</v>
      </c>
    </row>
    <row r="64" spans="1:6" x14ac:dyDescent="0.2">
      <c r="A64" s="6" t="s">
        <v>27</v>
      </c>
      <c r="B64" s="40"/>
      <c r="C64" s="40"/>
      <c r="D64" s="300">
        <f t="shared" si="2"/>
        <v>0</v>
      </c>
    </row>
    <row r="65" spans="1:4" ht="13.5" thickBot="1" x14ac:dyDescent="0.25">
      <c r="A65" s="25" t="s">
        <v>28</v>
      </c>
      <c r="B65" s="63"/>
      <c r="C65" s="63"/>
      <c r="D65" s="301">
        <f t="shared" si="2"/>
        <v>0</v>
      </c>
    </row>
    <row r="66" spans="1:4" ht="13.5" thickTop="1" x14ac:dyDescent="0.2">
      <c r="A66" s="1" t="s">
        <v>4</v>
      </c>
      <c r="B66" s="5">
        <f>SUM(B55:B65)</f>
        <v>7547900051</v>
      </c>
      <c r="C66" s="5">
        <f>SUM(C55:C65)</f>
        <v>652</v>
      </c>
      <c r="D66" s="302">
        <f t="shared" si="2"/>
        <v>1</v>
      </c>
    </row>
    <row r="67" spans="1:4" x14ac:dyDescent="0.2">
      <c r="A67" s="2"/>
      <c r="B67" s="66"/>
      <c r="C67" s="66"/>
    </row>
    <row r="68" spans="1:4" x14ac:dyDescent="0.2">
      <c r="A68" s="2"/>
      <c r="B68" s="66"/>
      <c r="C68" s="66"/>
    </row>
    <row r="69" spans="1:4" x14ac:dyDescent="0.2">
      <c r="A69" s="42" t="s">
        <v>34</v>
      </c>
      <c r="B69" s="84"/>
      <c r="C69" s="84"/>
    </row>
    <row r="70" spans="1:4" x14ac:dyDescent="0.2">
      <c r="A70" s="55"/>
      <c r="B70" s="55"/>
      <c r="C70" s="55"/>
    </row>
    <row r="71" spans="1:4" x14ac:dyDescent="0.2">
      <c r="A71" s="57" t="s">
        <v>29</v>
      </c>
      <c r="B71" s="48" t="s">
        <v>16</v>
      </c>
      <c r="C71" s="58" t="s">
        <v>212</v>
      </c>
      <c r="D71" s="299" t="s">
        <v>35</v>
      </c>
    </row>
    <row r="72" spans="1:4" x14ac:dyDescent="0.2">
      <c r="A72" s="75" t="s">
        <v>18</v>
      </c>
      <c r="B72" s="23">
        <v>7211211228</v>
      </c>
      <c r="C72" s="73">
        <v>621</v>
      </c>
      <c r="D72" s="300">
        <f>B72/$B$66</f>
        <v>0.95539304697663652</v>
      </c>
    </row>
    <row r="73" spans="1:4" x14ac:dyDescent="0.2">
      <c r="A73" s="80" t="s">
        <v>19</v>
      </c>
      <c r="B73" s="50">
        <v>215825649.19999999</v>
      </c>
      <c r="C73" s="9">
        <v>21</v>
      </c>
      <c r="D73" s="300">
        <f t="shared" ref="D73:D83" si="3">B73/$B$66</f>
        <v>2.8594131843519291E-2</v>
      </c>
    </row>
    <row r="74" spans="1:4" x14ac:dyDescent="0.2">
      <c r="A74" s="80" t="s">
        <v>20</v>
      </c>
      <c r="B74" s="50">
        <v>86674572.75</v>
      </c>
      <c r="C74" s="9">
        <v>8</v>
      </c>
      <c r="D74" s="300">
        <f t="shared" si="3"/>
        <v>1.148326980542313E-2</v>
      </c>
    </row>
    <row r="75" spans="1:4" x14ac:dyDescent="0.2">
      <c r="A75" s="80" t="s">
        <v>21</v>
      </c>
      <c r="B75" s="17">
        <v>22383000</v>
      </c>
      <c r="C75" s="70">
        <v>1</v>
      </c>
      <c r="D75" s="300">
        <f t="shared" si="3"/>
        <v>2.9654605716505928E-3</v>
      </c>
    </row>
    <row r="76" spans="1:4" x14ac:dyDescent="0.2">
      <c r="A76" s="80" t="s">
        <v>22</v>
      </c>
      <c r="B76" s="17">
        <v>11805601</v>
      </c>
      <c r="C76" s="70">
        <v>1</v>
      </c>
      <c r="D76" s="300">
        <f t="shared" si="3"/>
        <v>1.5640907961461292E-3</v>
      </c>
    </row>
    <row r="77" spans="1:4" x14ac:dyDescent="0.2">
      <c r="A77" s="80" t="s">
        <v>23</v>
      </c>
      <c r="B77" s="17"/>
      <c r="C77" s="70"/>
      <c r="D77" s="300">
        <f t="shared" si="3"/>
        <v>0</v>
      </c>
    </row>
    <row r="78" spans="1:4" x14ac:dyDescent="0.2">
      <c r="A78" s="80" t="s">
        <v>24</v>
      </c>
      <c r="B78" s="17"/>
      <c r="C78" s="70"/>
      <c r="D78" s="300">
        <f t="shared" si="3"/>
        <v>0</v>
      </c>
    </row>
    <row r="79" spans="1:4" x14ac:dyDescent="0.2">
      <c r="A79" s="80" t="s">
        <v>25</v>
      </c>
      <c r="B79" s="40"/>
      <c r="C79" s="40"/>
      <c r="D79" s="300">
        <f t="shared" si="3"/>
        <v>0</v>
      </c>
    </row>
    <row r="80" spans="1:4" x14ac:dyDescent="0.2">
      <c r="A80" s="80" t="s">
        <v>26</v>
      </c>
      <c r="B80" s="40"/>
      <c r="C80" s="40"/>
      <c r="D80" s="300">
        <f t="shared" si="3"/>
        <v>0</v>
      </c>
    </row>
    <row r="81" spans="1:13" x14ac:dyDescent="0.2">
      <c r="A81" s="80" t="s">
        <v>27</v>
      </c>
      <c r="B81" s="40"/>
      <c r="C81" s="40"/>
      <c r="D81" s="300">
        <f t="shared" si="3"/>
        <v>0</v>
      </c>
    </row>
    <row r="82" spans="1:13" ht="13.5" thickBot="1" x14ac:dyDescent="0.25">
      <c r="A82" s="36" t="s">
        <v>28</v>
      </c>
      <c r="B82" s="63"/>
      <c r="C82" s="63"/>
      <c r="D82" s="301">
        <f t="shared" si="3"/>
        <v>0</v>
      </c>
    </row>
    <row r="83" spans="1:13" ht="13.5" thickTop="1" x14ac:dyDescent="0.2">
      <c r="A83" s="65" t="s">
        <v>4</v>
      </c>
      <c r="B83" s="155">
        <f>SUM(B72:B82)</f>
        <v>7547900050.9499998</v>
      </c>
      <c r="C83" s="155">
        <f>SUM(C72:C82)</f>
        <v>652</v>
      </c>
      <c r="D83" s="302">
        <f t="shared" si="3"/>
        <v>0.99999999999337563</v>
      </c>
    </row>
    <row r="84" spans="1:13" x14ac:dyDescent="0.2">
      <c r="A84" s="215"/>
      <c r="B84" s="216"/>
      <c r="C84" s="216"/>
      <c r="D84" s="308"/>
    </row>
    <row r="86" spans="1:13" x14ac:dyDescent="0.2">
      <c r="A86" s="629" t="s">
        <v>77</v>
      </c>
      <c r="B86" s="630"/>
      <c r="C86" s="630"/>
      <c r="D86" s="630"/>
      <c r="E86" s="630"/>
      <c r="F86" s="630"/>
      <c r="G86" s="630"/>
      <c r="H86" s="630"/>
      <c r="I86" s="630"/>
      <c r="J86" s="630"/>
      <c r="K86" s="630"/>
      <c r="L86" s="630"/>
      <c r="M86" s="472"/>
    </row>
    <row r="87" spans="1:13" s="317" customFormat="1" x14ac:dyDescent="0.2">
      <c r="A87" s="310"/>
      <c r="B87" s="311" t="s">
        <v>4</v>
      </c>
      <c r="C87" s="312" t="s">
        <v>37</v>
      </c>
      <c r="D87" s="312" t="s">
        <v>38</v>
      </c>
      <c r="E87" s="313" t="s">
        <v>39</v>
      </c>
      <c r="F87" s="314" t="s">
        <v>40</v>
      </c>
      <c r="G87" s="315" t="s">
        <v>41</v>
      </c>
      <c r="H87" s="315" t="s">
        <v>42</v>
      </c>
      <c r="I87" s="315" t="s">
        <v>43</v>
      </c>
      <c r="J87" s="315" t="s">
        <v>44</v>
      </c>
      <c r="K87" s="315" t="s">
        <v>45</v>
      </c>
      <c r="L87" s="315" t="s">
        <v>46</v>
      </c>
      <c r="M87" s="316" t="s">
        <v>47</v>
      </c>
    </row>
    <row r="88" spans="1:13" x14ac:dyDescent="0.2">
      <c r="A88" s="249" t="s">
        <v>48</v>
      </c>
      <c r="B88" s="154">
        <f>SUM(C88:M88)</f>
        <v>9068331194.1599998</v>
      </c>
      <c r="C88" s="154">
        <v>2970165800.5300002</v>
      </c>
      <c r="D88" s="154">
        <v>2476569283.75</v>
      </c>
      <c r="E88" s="154">
        <v>3586125048.6599998</v>
      </c>
      <c r="F88" s="154">
        <v>34016491.219999999</v>
      </c>
      <c r="G88" s="154">
        <v>1454570</v>
      </c>
      <c r="H88" s="154"/>
      <c r="I88" s="154">
        <v>0</v>
      </c>
      <c r="J88" s="154">
        <v>0</v>
      </c>
      <c r="K88" s="154">
        <v>0</v>
      </c>
      <c r="L88" s="154">
        <v>0</v>
      </c>
      <c r="M88" s="154">
        <v>0</v>
      </c>
    </row>
    <row r="89" spans="1:13" x14ac:dyDescent="0.2">
      <c r="A89" s="250" t="s">
        <v>49</v>
      </c>
      <c r="B89" s="154">
        <f t="shared" ref="B89:B107" si="4">SUM(C89:M89)</f>
        <v>1276225732.8200002</v>
      </c>
      <c r="C89" s="154">
        <v>269701394.94999999</v>
      </c>
      <c r="D89" s="154">
        <v>316696351.33999997</v>
      </c>
      <c r="E89" s="154">
        <v>660009805.84000003</v>
      </c>
      <c r="F89" s="154">
        <v>29818180.690000001</v>
      </c>
      <c r="G89" s="154"/>
      <c r="H89" s="154"/>
      <c r="I89" s="154">
        <v>0</v>
      </c>
      <c r="J89" s="154">
        <v>0</v>
      </c>
      <c r="K89" s="154">
        <v>0</v>
      </c>
      <c r="L89" s="154">
        <v>0</v>
      </c>
      <c r="M89" s="154">
        <v>0</v>
      </c>
    </row>
    <row r="90" spans="1:13" x14ac:dyDescent="0.2">
      <c r="A90" s="250" t="s">
        <v>50</v>
      </c>
      <c r="B90" s="154">
        <f t="shared" si="4"/>
        <v>2156369371.1399999</v>
      </c>
      <c r="C90" s="154">
        <v>642900030.86000001</v>
      </c>
      <c r="D90" s="154">
        <v>551074687.40999997</v>
      </c>
      <c r="E90" s="154">
        <v>952014345.12</v>
      </c>
      <c r="F90" s="154">
        <v>7580655</v>
      </c>
      <c r="G90" s="154">
        <v>2799652.75</v>
      </c>
      <c r="H90" s="154"/>
      <c r="I90" s="154">
        <v>0</v>
      </c>
      <c r="J90" s="154">
        <v>0</v>
      </c>
      <c r="K90" s="154">
        <v>0</v>
      </c>
      <c r="L90" s="154">
        <v>0</v>
      </c>
      <c r="M90" s="154">
        <v>0</v>
      </c>
    </row>
    <row r="91" spans="1:13" x14ac:dyDescent="0.2">
      <c r="A91" s="250" t="s">
        <v>51</v>
      </c>
      <c r="B91" s="154">
        <f t="shared" si="4"/>
        <v>18244797.780000001</v>
      </c>
      <c r="C91" s="154">
        <v>1844493.28</v>
      </c>
      <c r="D91" s="154">
        <v>2347409.19</v>
      </c>
      <c r="E91" s="154">
        <v>14052895.310000001</v>
      </c>
      <c r="F91" s="154"/>
      <c r="G91" s="154"/>
      <c r="H91" s="154"/>
      <c r="I91" s="154">
        <v>0</v>
      </c>
      <c r="J91" s="154">
        <v>0</v>
      </c>
      <c r="K91" s="154">
        <v>0</v>
      </c>
      <c r="L91" s="154">
        <v>0</v>
      </c>
      <c r="M91" s="154">
        <v>0</v>
      </c>
    </row>
    <row r="92" spans="1:13" x14ac:dyDescent="0.2">
      <c r="A92" s="250" t="s">
        <v>52</v>
      </c>
      <c r="B92" s="154">
        <f t="shared" si="4"/>
        <v>1272459144.6500001</v>
      </c>
      <c r="C92" s="154">
        <v>302977009.86000001</v>
      </c>
      <c r="D92" s="154">
        <v>311744086</v>
      </c>
      <c r="E92" s="154">
        <v>641356498.40999997</v>
      </c>
      <c r="F92" s="154">
        <v>16381550.380000001</v>
      </c>
      <c r="G92" s="154"/>
      <c r="H92" s="154"/>
      <c r="I92" s="154">
        <v>0</v>
      </c>
      <c r="J92" s="154">
        <v>0</v>
      </c>
      <c r="K92" s="154">
        <v>0</v>
      </c>
      <c r="L92" s="154">
        <v>0</v>
      </c>
      <c r="M92" s="154">
        <v>0</v>
      </c>
    </row>
    <row r="93" spans="1:13" x14ac:dyDescent="0.2">
      <c r="A93" s="250" t="s">
        <v>53</v>
      </c>
      <c r="B93" s="154">
        <f t="shared" si="4"/>
        <v>1099992301.27</v>
      </c>
      <c r="C93" s="154">
        <v>228078979.43000001</v>
      </c>
      <c r="D93" s="154">
        <v>265127254.44</v>
      </c>
      <c r="E93" s="154">
        <v>597614906.27999997</v>
      </c>
      <c r="F93" s="154">
        <v>6579161.1200000001</v>
      </c>
      <c r="G93" s="154">
        <v>2592000</v>
      </c>
      <c r="H93" s="154"/>
      <c r="I93" s="154">
        <v>0</v>
      </c>
      <c r="J93" s="154">
        <v>0</v>
      </c>
      <c r="K93" s="154">
        <v>0</v>
      </c>
      <c r="L93" s="154">
        <v>0</v>
      </c>
      <c r="M93" s="154">
        <v>0</v>
      </c>
    </row>
    <row r="94" spans="1:13" x14ac:dyDescent="0.2">
      <c r="A94" s="250" t="s">
        <v>54</v>
      </c>
      <c r="B94" s="154">
        <f t="shared" si="4"/>
        <v>1464669197.1900001</v>
      </c>
      <c r="C94" s="154">
        <v>393540621.58999997</v>
      </c>
      <c r="D94" s="154">
        <v>296892196.91000003</v>
      </c>
      <c r="E94" s="154">
        <v>752248736.19000006</v>
      </c>
      <c r="F94" s="154">
        <v>6671122.75</v>
      </c>
      <c r="G94" s="154">
        <v>15316519.75</v>
      </c>
      <c r="H94" s="154"/>
      <c r="I94" s="154">
        <v>0</v>
      </c>
      <c r="J94" s="154">
        <v>0</v>
      </c>
      <c r="K94" s="154">
        <v>0</v>
      </c>
      <c r="L94" s="154">
        <v>0</v>
      </c>
      <c r="M94" s="154">
        <v>0</v>
      </c>
    </row>
    <row r="95" spans="1:13" x14ac:dyDescent="0.2">
      <c r="A95" s="250" t="s">
        <v>56</v>
      </c>
      <c r="B95" s="154">
        <f t="shared" si="4"/>
        <v>1859533303.9499998</v>
      </c>
      <c r="C95" s="154">
        <v>361889283.13</v>
      </c>
      <c r="D95" s="154">
        <v>429655978.44999999</v>
      </c>
      <c r="E95" s="154">
        <v>1022051050.03</v>
      </c>
      <c r="F95" s="154">
        <v>43451492.340000004</v>
      </c>
      <c r="G95" s="154">
        <v>2485500</v>
      </c>
      <c r="H95" s="154"/>
      <c r="I95" s="154">
        <v>0</v>
      </c>
      <c r="J95" s="154">
        <v>0</v>
      </c>
      <c r="K95" s="154">
        <v>0</v>
      </c>
      <c r="L95" s="154">
        <v>0</v>
      </c>
      <c r="M95" s="154">
        <v>0</v>
      </c>
    </row>
    <row r="96" spans="1:13" x14ac:dyDescent="0.2">
      <c r="A96" s="250" t="s">
        <v>55</v>
      </c>
      <c r="B96" s="154">
        <f t="shared" si="4"/>
        <v>1639491454.96</v>
      </c>
      <c r="C96" s="154">
        <v>309625817.55000001</v>
      </c>
      <c r="D96" s="154">
        <v>437296996.26999998</v>
      </c>
      <c r="E96" s="154">
        <v>847136414.20000005</v>
      </c>
      <c r="F96" s="154">
        <v>43752226.939999998</v>
      </c>
      <c r="G96" s="154">
        <v>1680000</v>
      </c>
      <c r="H96" s="154"/>
      <c r="I96" s="154">
        <v>0</v>
      </c>
      <c r="J96" s="154">
        <v>0</v>
      </c>
      <c r="K96" s="154">
        <v>0</v>
      </c>
      <c r="L96" s="154">
        <v>0</v>
      </c>
      <c r="M96" s="154">
        <v>0</v>
      </c>
    </row>
    <row r="97" spans="1:13" x14ac:dyDescent="0.2">
      <c r="A97" s="250" t="s">
        <v>57</v>
      </c>
      <c r="B97" s="154">
        <f t="shared" si="4"/>
        <v>960052598.42000008</v>
      </c>
      <c r="C97" s="154">
        <v>292286460.37</v>
      </c>
      <c r="D97" s="154">
        <v>219920407.25</v>
      </c>
      <c r="E97" s="154">
        <v>444096830.55000001</v>
      </c>
      <c r="F97" s="154">
        <v>2342364.25</v>
      </c>
      <c r="G97" s="154">
        <v>1406536</v>
      </c>
      <c r="H97" s="154"/>
      <c r="I97" s="154">
        <v>0</v>
      </c>
      <c r="J97" s="154">
        <v>0</v>
      </c>
      <c r="K97" s="154">
        <v>0</v>
      </c>
      <c r="L97" s="154">
        <v>0</v>
      </c>
      <c r="M97" s="154">
        <v>0</v>
      </c>
    </row>
    <row r="98" spans="1:13" x14ac:dyDescent="0.2">
      <c r="A98" s="250" t="s">
        <v>58</v>
      </c>
      <c r="B98" s="154">
        <f t="shared" si="4"/>
        <v>10320678653.959999</v>
      </c>
      <c r="C98" s="154">
        <v>7443545449.5</v>
      </c>
      <c r="D98" s="154">
        <v>1209568555.3399999</v>
      </c>
      <c r="E98" s="154">
        <v>1644665649.1199999</v>
      </c>
      <c r="F98" s="154">
        <v>22899000</v>
      </c>
      <c r="G98" s="154"/>
      <c r="H98" s="154"/>
      <c r="I98" s="154">
        <v>0</v>
      </c>
      <c r="J98" s="154">
        <v>0</v>
      </c>
      <c r="K98" s="154">
        <v>0</v>
      </c>
      <c r="L98" s="154">
        <v>0</v>
      </c>
      <c r="M98" s="154">
        <v>0</v>
      </c>
    </row>
    <row r="99" spans="1:13" x14ac:dyDescent="0.2">
      <c r="A99" s="250" t="s">
        <v>60</v>
      </c>
      <c r="B99" s="154">
        <f t="shared" si="4"/>
        <v>4429861036.4699993</v>
      </c>
      <c r="C99" s="154">
        <v>1308502895.8800001</v>
      </c>
      <c r="D99" s="154">
        <v>1160635950.53</v>
      </c>
      <c r="E99" s="154">
        <v>1949333581.8099999</v>
      </c>
      <c r="F99" s="154">
        <v>11388608.25</v>
      </c>
      <c r="G99" s="154"/>
      <c r="H99" s="154"/>
      <c r="I99" s="154">
        <v>0</v>
      </c>
      <c r="J99" s="154">
        <v>0</v>
      </c>
      <c r="K99" s="154">
        <v>0</v>
      </c>
      <c r="L99" s="154">
        <v>0</v>
      </c>
      <c r="M99" s="154">
        <v>0</v>
      </c>
    </row>
    <row r="100" spans="1:13" x14ac:dyDescent="0.2">
      <c r="A100" s="250" t="s">
        <v>61</v>
      </c>
      <c r="B100" s="154">
        <f t="shared" si="4"/>
        <v>117014913.56</v>
      </c>
      <c r="C100" s="154">
        <v>13222954.75</v>
      </c>
      <c r="D100" s="154">
        <v>18715105.5</v>
      </c>
      <c r="E100" s="154">
        <v>85076853.310000002</v>
      </c>
      <c r="F100" s="154"/>
      <c r="G100" s="154"/>
      <c r="H100" s="154"/>
      <c r="I100" s="154">
        <v>0</v>
      </c>
      <c r="J100" s="154">
        <v>0</v>
      </c>
      <c r="K100" s="154">
        <v>0</v>
      </c>
      <c r="L100" s="154">
        <v>0</v>
      </c>
      <c r="M100" s="154">
        <v>0</v>
      </c>
    </row>
    <row r="101" spans="1:13" x14ac:dyDescent="0.2">
      <c r="A101" s="250" t="s">
        <v>62</v>
      </c>
      <c r="B101" s="154">
        <f t="shared" si="4"/>
        <v>6504372883.0099993</v>
      </c>
      <c r="C101" s="154">
        <v>1661826019.98</v>
      </c>
      <c r="D101" s="154">
        <v>1570545103.96</v>
      </c>
      <c r="E101" s="154">
        <v>3049031611.8800001</v>
      </c>
      <c r="F101" s="154">
        <v>221905570.94</v>
      </c>
      <c r="G101" s="154">
        <v>1064576.25</v>
      </c>
      <c r="H101" s="154"/>
      <c r="I101" s="154">
        <v>0</v>
      </c>
      <c r="J101" s="154">
        <v>0</v>
      </c>
      <c r="K101" s="154">
        <v>0</v>
      </c>
      <c r="L101" s="154">
        <v>0</v>
      </c>
      <c r="M101" s="154">
        <v>0</v>
      </c>
    </row>
    <row r="102" spans="1:13" x14ac:dyDescent="0.2">
      <c r="A102" s="250" t="s">
        <v>63</v>
      </c>
      <c r="B102" s="154">
        <f t="shared" si="4"/>
        <v>2833060939.9899998</v>
      </c>
      <c r="C102" s="154">
        <v>501874498.32999998</v>
      </c>
      <c r="D102" s="154">
        <v>678576571.5</v>
      </c>
      <c r="E102" s="154">
        <v>1590084467.25</v>
      </c>
      <c r="F102" s="154">
        <v>55439402.909999996</v>
      </c>
      <c r="G102" s="154">
        <v>7086000</v>
      </c>
      <c r="H102" s="154"/>
      <c r="I102" s="154">
        <v>0</v>
      </c>
      <c r="J102" s="154">
        <v>0</v>
      </c>
      <c r="K102" s="154">
        <v>0</v>
      </c>
      <c r="L102" s="154">
        <v>0</v>
      </c>
      <c r="M102" s="154">
        <v>0</v>
      </c>
    </row>
    <row r="103" spans="1:13" x14ac:dyDescent="0.2">
      <c r="A103" s="250" t="s">
        <v>64</v>
      </c>
      <c r="B103" s="154">
        <f t="shared" si="4"/>
        <v>519251342.97000003</v>
      </c>
      <c r="C103" s="154">
        <v>103121481.45</v>
      </c>
      <c r="D103" s="154">
        <v>105514208.33</v>
      </c>
      <c r="E103" s="154">
        <v>308785653.19</v>
      </c>
      <c r="F103" s="154">
        <v>1830000</v>
      </c>
      <c r="G103" s="154"/>
      <c r="H103" s="154"/>
      <c r="I103" s="154">
        <v>0</v>
      </c>
      <c r="J103" s="154">
        <v>0</v>
      </c>
      <c r="K103" s="154">
        <v>0</v>
      </c>
      <c r="L103" s="154">
        <v>0</v>
      </c>
      <c r="M103" s="154">
        <v>0</v>
      </c>
    </row>
    <row r="104" spans="1:13" x14ac:dyDescent="0.2">
      <c r="A104" s="250" t="s">
        <v>65</v>
      </c>
      <c r="B104" s="154">
        <f t="shared" si="4"/>
        <v>1266472905.3700001</v>
      </c>
      <c r="C104" s="154">
        <v>223211584.77000001</v>
      </c>
      <c r="D104" s="154">
        <v>298266768.91000003</v>
      </c>
      <c r="E104" s="154">
        <v>723388597.69000006</v>
      </c>
      <c r="F104" s="154">
        <v>20555954</v>
      </c>
      <c r="G104" s="154">
        <v>1050000</v>
      </c>
      <c r="H104" s="154"/>
      <c r="I104" s="154">
        <v>0</v>
      </c>
      <c r="J104" s="154">
        <v>0</v>
      </c>
      <c r="K104" s="154">
        <v>0</v>
      </c>
      <c r="L104" s="154">
        <v>0</v>
      </c>
      <c r="M104" s="154">
        <v>0</v>
      </c>
    </row>
    <row r="105" spans="1:13" x14ac:dyDescent="0.2">
      <c r="A105" s="251" t="s">
        <v>66</v>
      </c>
      <c r="B105" s="154">
        <f t="shared" si="4"/>
        <v>1804718737.1399999</v>
      </c>
      <c r="C105" s="154">
        <v>588047740.95000005</v>
      </c>
      <c r="D105" s="154">
        <v>468363570.17000002</v>
      </c>
      <c r="E105" s="154">
        <v>729109152.27999997</v>
      </c>
      <c r="F105" s="154">
        <v>18065227.620000001</v>
      </c>
      <c r="G105" s="154">
        <v>1133046.1200000001</v>
      </c>
      <c r="H105" s="154"/>
      <c r="I105" s="154">
        <v>0</v>
      </c>
      <c r="J105" s="154">
        <v>0</v>
      </c>
      <c r="K105" s="154">
        <v>0</v>
      </c>
      <c r="L105" s="154">
        <v>0</v>
      </c>
      <c r="M105" s="154">
        <v>0</v>
      </c>
    </row>
    <row r="106" spans="1:13" ht="13.5" thickBot="1" x14ac:dyDescent="0.25">
      <c r="A106" s="250" t="s">
        <v>59</v>
      </c>
      <c r="B106" s="268">
        <f t="shared" si="4"/>
        <v>4209990296.3499999</v>
      </c>
      <c r="C106" s="157">
        <v>976019624.27999997</v>
      </c>
      <c r="D106" s="157">
        <v>1057538305.74</v>
      </c>
      <c r="E106" s="157">
        <v>2128224207.0599999</v>
      </c>
      <c r="F106" s="157">
        <v>44303076.890000001</v>
      </c>
      <c r="G106" s="157">
        <v>3905082.38</v>
      </c>
      <c r="H106" s="157"/>
      <c r="I106" s="157">
        <v>0</v>
      </c>
      <c r="J106" s="157">
        <v>0</v>
      </c>
      <c r="K106" s="157">
        <v>0</v>
      </c>
      <c r="L106" s="157">
        <v>0</v>
      </c>
      <c r="M106" s="157">
        <v>0</v>
      </c>
    </row>
    <row r="107" spans="1:13" ht="13.5" thickTop="1" x14ac:dyDescent="0.2">
      <c r="A107" s="257" t="s">
        <v>4</v>
      </c>
      <c r="B107" s="156">
        <f t="shared" si="4"/>
        <v>52820790805.160004</v>
      </c>
      <c r="C107" s="156">
        <f>SUM(C88:C106)</f>
        <v>18592382141.439999</v>
      </c>
      <c r="D107" s="156">
        <f>SUM(D88:D106)</f>
        <v>11875048790.99</v>
      </c>
      <c r="E107" s="156">
        <f>SUM(E88:E106)</f>
        <v>21724406304.179996</v>
      </c>
      <c r="F107" s="156">
        <f>SUM(F88:F106)</f>
        <v>586980085.29999995</v>
      </c>
      <c r="G107" s="156">
        <f>SUM(G88:G106)</f>
        <v>41973483.25</v>
      </c>
      <c r="H107" s="162">
        <f t="shared" ref="H107:M107" si="5">SUM(H88:H106)</f>
        <v>0</v>
      </c>
      <c r="I107" s="162">
        <f t="shared" si="5"/>
        <v>0</v>
      </c>
      <c r="J107" s="162">
        <f t="shared" si="5"/>
        <v>0</v>
      </c>
      <c r="K107" s="162">
        <f t="shared" si="5"/>
        <v>0</v>
      </c>
      <c r="L107" s="162">
        <f t="shared" si="5"/>
        <v>0</v>
      </c>
      <c r="M107" s="162">
        <f t="shared" si="5"/>
        <v>0</v>
      </c>
    </row>
    <row r="108" spans="1:13" x14ac:dyDescent="0.2">
      <c r="A108" s="217"/>
      <c r="B108" s="218"/>
      <c r="C108" s="218"/>
      <c r="D108" s="218"/>
      <c r="E108" s="218"/>
      <c r="F108" s="218"/>
      <c r="G108" s="218"/>
      <c r="H108" s="219"/>
      <c r="I108" s="219"/>
      <c r="J108" s="219"/>
      <c r="K108" s="219"/>
      <c r="L108" s="219"/>
      <c r="M108" s="219"/>
    </row>
    <row r="110" spans="1:13" x14ac:dyDescent="0.2">
      <c r="A110" s="318" t="s">
        <v>74</v>
      </c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20"/>
    </row>
    <row r="111" spans="1:13" s="326" customFormat="1" x14ac:dyDescent="0.2">
      <c r="A111" s="321"/>
      <c r="B111" s="322" t="s">
        <v>4</v>
      </c>
      <c r="C111" s="323" t="s">
        <v>37</v>
      </c>
      <c r="D111" s="323" t="s">
        <v>38</v>
      </c>
      <c r="E111" s="324" t="s">
        <v>39</v>
      </c>
      <c r="F111" s="325" t="s">
        <v>40</v>
      </c>
      <c r="G111" s="325" t="s">
        <v>41</v>
      </c>
      <c r="H111" s="325" t="s">
        <v>42</v>
      </c>
      <c r="I111" s="325" t="s">
        <v>43</v>
      </c>
      <c r="J111" s="325" t="s">
        <v>44</v>
      </c>
      <c r="K111" s="325" t="s">
        <v>45</v>
      </c>
      <c r="L111" s="325" t="s">
        <v>46</v>
      </c>
      <c r="M111" s="323" t="s">
        <v>47</v>
      </c>
    </row>
    <row r="112" spans="1:13" x14ac:dyDescent="0.2">
      <c r="A112" s="108"/>
      <c r="B112" s="107"/>
      <c r="C112" s="123"/>
      <c r="D112" s="123"/>
      <c r="E112" s="136"/>
      <c r="F112" s="123"/>
      <c r="G112" s="123"/>
      <c r="H112" s="123"/>
      <c r="I112" s="123"/>
      <c r="J112" s="123"/>
      <c r="K112" s="123"/>
      <c r="L112" s="123"/>
      <c r="M112" s="123"/>
    </row>
    <row r="113" spans="1:15" ht="25.5" x14ac:dyDescent="0.2">
      <c r="A113" s="134" t="s">
        <v>68</v>
      </c>
      <c r="B113" s="177" t="s">
        <v>16</v>
      </c>
      <c r="C113" s="129" t="s">
        <v>16</v>
      </c>
      <c r="D113" s="129" t="s">
        <v>16</v>
      </c>
      <c r="E113" s="127" t="s">
        <v>16</v>
      </c>
      <c r="F113" s="129" t="s">
        <v>16</v>
      </c>
      <c r="G113" s="129" t="s">
        <v>16</v>
      </c>
      <c r="H113" s="129" t="s">
        <v>16</v>
      </c>
      <c r="I113" s="129" t="s">
        <v>16</v>
      </c>
      <c r="J113" s="129" t="s">
        <v>16</v>
      </c>
      <c r="K113" s="129" t="s">
        <v>16</v>
      </c>
      <c r="L113" s="129" t="s">
        <v>16</v>
      </c>
      <c r="M113" s="129" t="s">
        <v>16</v>
      </c>
    </row>
    <row r="114" spans="1:15" x14ac:dyDescent="0.2">
      <c r="A114" s="253" t="s">
        <v>75</v>
      </c>
      <c r="B114" s="270">
        <f t="shared" ref="B114:B119" si="6">SUM(C114:M114)</f>
        <v>52820790804.550003</v>
      </c>
      <c r="C114" s="270">
        <v>18592382141</v>
      </c>
      <c r="D114" s="270">
        <v>11875048791</v>
      </c>
      <c r="E114" s="270">
        <v>21724406304</v>
      </c>
      <c r="F114" s="270">
        <v>586980085.29999995</v>
      </c>
      <c r="G114" s="270">
        <v>41973483.25</v>
      </c>
      <c r="H114" s="271">
        <v>0</v>
      </c>
      <c r="I114" s="271">
        <v>0</v>
      </c>
      <c r="J114" s="271">
        <v>0</v>
      </c>
      <c r="K114" s="271">
        <v>0</v>
      </c>
      <c r="L114" s="271">
        <v>0</v>
      </c>
      <c r="M114" s="271">
        <v>0</v>
      </c>
    </row>
    <row r="115" spans="1:15" x14ac:dyDescent="0.2">
      <c r="A115" s="269" t="s">
        <v>69</v>
      </c>
      <c r="B115" s="272">
        <f t="shared" si="6"/>
        <v>0</v>
      </c>
      <c r="C115" s="202">
        <v>0</v>
      </c>
      <c r="D115" s="202">
        <v>0</v>
      </c>
      <c r="E115" s="202">
        <v>0</v>
      </c>
      <c r="F115" s="202">
        <v>0</v>
      </c>
      <c r="G115" s="202">
        <v>0</v>
      </c>
      <c r="H115" s="195">
        <v>0</v>
      </c>
      <c r="I115" s="195">
        <v>0</v>
      </c>
      <c r="J115" s="195">
        <v>0</v>
      </c>
      <c r="K115" s="195">
        <v>0</v>
      </c>
      <c r="L115" s="195">
        <v>0</v>
      </c>
      <c r="M115" s="195">
        <v>0</v>
      </c>
      <c r="N115" s="327"/>
    </row>
    <row r="116" spans="1:15" x14ac:dyDescent="0.2">
      <c r="A116" s="254" t="s">
        <v>70</v>
      </c>
      <c r="B116" s="158">
        <f t="shared" si="6"/>
        <v>0</v>
      </c>
      <c r="C116" s="200">
        <v>0</v>
      </c>
      <c r="D116" s="200">
        <v>0</v>
      </c>
      <c r="E116" s="201">
        <v>0</v>
      </c>
      <c r="F116" s="202">
        <v>0</v>
      </c>
      <c r="G116" s="202">
        <v>0</v>
      </c>
      <c r="H116" s="195">
        <v>0</v>
      </c>
      <c r="I116" s="195">
        <v>0</v>
      </c>
      <c r="J116" s="195">
        <v>0</v>
      </c>
      <c r="K116" s="195">
        <v>0</v>
      </c>
      <c r="L116" s="195">
        <v>0</v>
      </c>
      <c r="M116" s="196">
        <v>0</v>
      </c>
    </row>
    <row r="117" spans="1:15" x14ac:dyDescent="0.2">
      <c r="A117" s="254" t="s">
        <v>71</v>
      </c>
      <c r="B117" s="158">
        <f t="shared" si="6"/>
        <v>0</v>
      </c>
      <c r="C117" s="200">
        <v>0</v>
      </c>
      <c r="D117" s="200">
        <v>0</v>
      </c>
      <c r="E117" s="201">
        <v>0</v>
      </c>
      <c r="F117" s="202">
        <v>0</v>
      </c>
      <c r="G117" s="202">
        <v>0</v>
      </c>
      <c r="H117" s="195">
        <v>0</v>
      </c>
      <c r="I117" s="195">
        <v>0</v>
      </c>
      <c r="J117" s="195">
        <v>0</v>
      </c>
      <c r="K117" s="195">
        <v>0</v>
      </c>
      <c r="L117" s="195">
        <v>0</v>
      </c>
      <c r="M117" s="196">
        <v>0</v>
      </c>
    </row>
    <row r="118" spans="1:15" x14ac:dyDescent="0.2">
      <c r="A118" s="254" t="s">
        <v>72</v>
      </c>
      <c r="B118" s="158">
        <f t="shared" si="6"/>
        <v>0</v>
      </c>
      <c r="C118" s="200">
        <v>0</v>
      </c>
      <c r="D118" s="200">
        <v>0</v>
      </c>
      <c r="E118" s="201">
        <v>0</v>
      </c>
      <c r="F118" s="202">
        <v>0</v>
      </c>
      <c r="G118" s="202">
        <v>0</v>
      </c>
      <c r="H118" s="195">
        <v>0</v>
      </c>
      <c r="I118" s="195">
        <v>0</v>
      </c>
      <c r="J118" s="195">
        <v>0</v>
      </c>
      <c r="K118" s="195">
        <v>0</v>
      </c>
      <c r="L118" s="195">
        <v>0</v>
      </c>
      <c r="M118" s="196">
        <v>0</v>
      </c>
    </row>
    <row r="119" spans="1:15" ht="13.5" thickBot="1" x14ac:dyDescent="0.25">
      <c r="A119" s="255" t="s">
        <v>73</v>
      </c>
      <c r="B119" s="158">
        <f t="shared" si="6"/>
        <v>0</v>
      </c>
      <c r="C119" s="203">
        <v>0</v>
      </c>
      <c r="D119" s="203">
        <v>0</v>
      </c>
      <c r="E119" s="204">
        <v>0</v>
      </c>
      <c r="F119" s="205">
        <v>0</v>
      </c>
      <c r="G119" s="205">
        <v>0</v>
      </c>
      <c r="H119" s="197">
        <v>0</v>
      </c>
      <c r="I119" s="197">
        <v>0</v>
      </c>
      <c r="J119" s="197">
        <v>0</v>
      </c>
      <c r="K119" s="197">
        <v>0</v>
      </c>
      <c r="L119" s="197">
        <v>0</v>
      </c>
      <c r="M119" s="198">
        <v>0</v>
      </c>
    </row>
    <row r="120" spans="1:15" ht="13.5" thickTop="1" x14ac:dyDescent="0.2">
      <c r="A120" s="256" t="s">
        <v>4</v>
      </c>
      <c r="B120" s="160">
        <f>SUM(B114:B119)</f>
        <v>52820790804.550003</v>
      </c>
      <c r="C120" s="160">
        <f t="shared" ref="C120:M120" si="7">SUM(C114:C119)</f>
        <v>18592382141</v>
      </c>
      <c r="D120" s="160">
        <f t="shared" si="7"/>
        <v>11875048791</v>
      </c>
      <c r="E120" s="160">
        <f t="shared" si="7"/>
        <v>21724406304</v>
      </c>
      <c r="F120" s="160">
        <f t="shared" si="7"/>
        <v>586980085.29999995</v>
      </c>
      <c r="G120" s="160">
        <f t="shared" si="7"/>
        <v>41973483.25</v>
      </c>
      <c r="H120" s="160">
        <f t="shared" si="7"/>
        <v>0</v>
      </c>
      <c r="I120" s="160">
        <f t="shared" si="7"/>
        <v>0</v>
      </c>
      <c r="J120" s="160">
        <f t="shared" si="7"/>
        <v>0</v>
      </c>
      <c r="K120" s="160">
        <f t="shared" si="7"/>
        <v>0</v>
      </c>
      <c r="L120" s="160">
        <f t="shared" si="7"/>
        <v>0</v>
      </c>
      <c r="M120" s="161">
        <f t="shared" si="7"/>
        <v>0</v>
      </c>
    </row>
    <row r="121" spans="1:15" x14ac:dyDescent="0.2">
      <c r="A121" s="178"/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</row>
    <row r="123" spans="1:15" x14ac:dyDescent="0.2">
      <c r="A123" s="318" t="s">
        <v>120</v>
      </c>
      <c r="B123" s="319"/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20"/>
    </row>
    <row r="124" spans="1:15" x14ac:dyDescent="0.2">
      <c r="A124" s="321"/>
      <c r="B124" s="322" t="s">
        <v>4</v>
      </c>
      <c r="C124" s="323" t="s">
        <v>37</v>
      </c>
      <c r="D124" s="323" t="s">
        <v>38</v>
      </c>
      <c r="E124" s="324" t="s">
        <v>39</v>
      </c>
      <c r="F124" s="325" t="s">
        <v>40</v>
      </c>
      <c r="G124" s="325" t="s">
        <v>41</v>
      </c>
      <c r="H124" s="325" t="s">
        <v>42</v>
      </c>
      <c r="I124" s="325" t="s">
        <v>43</v>
      </c>
      <c r="J124" s="325" t="s">
        <v>44</v>
      </c>
      <c r="K124" s="325" t="s">
        <v>45</v>
      </c>
      <c r="L124" s="325" t="s">
        <v>46</v>
      </c>
      <c r="M124" s="323" t="s">
        <v>47</v>
      </c>
    </row>
    <row r="125" spans="1:15" x14ac:dyDescent="0.2">
      <c r="A125" s="258"/>
      <c r="B125" s="107"/>
      <c r="C125" s="123"/>
      <c r="D125" s="123"/>
      <c r="E125" s="136"/>
      <c r="F125" s="123"/>
      <c r="G125" s="123"/>
      <c r="H125" s="123"/>
      <c r="I125" s="123"/>
      <c r="J125" s="123"/>
      <c r="K125" s="123"/>
      <c r="L125" s="123"/>
      <c r="M125" s="123"/>
      <c r="N125" s="326"/>
      <c r="O125" s="326"/>
    </row>
    <row r="126" spans="1:15" ht="25.5" x14ac:dyDescent="0.2">
      <c r="A126" s="259" t="s">
        <v>68</v>
      </c>
      <c r="B126" s="177" t="s">
        <v>16</v>
      </c>
      <c r="C126" s="129" t="s">
        <v>16</v>
      </c>
      <c r="D126" s="129" t="s">
        <v>16</v>
      </c>
      <c r="E126" s="127" t="s">
        <v>16</v>
      </c>
      <c r="F126" s="129" t="s">
        <v>16</v>
      </c>
      <c r="G126" s="129" t="s">
        <v>16</v>
      </c>
      <c r="H126" s="129" t="s">
        <v>16</v>
      </c>
      <c r="I126" s="129" t="s">
        <v>16</v>
      </c>
      <c r="J126" s="129" t="s">
        <v>16</v>
      </c>
      <c r="K126" s="129" t="s">
        <v>16</v>
      </c>
      <c r="L126" s="129" t="s">
        <v>16</v>
      </c>
      <c r="M126" s="129" t="s">
        <v>16</v>
      </c>
    </row>
    <row r="127" spans="1:15" x14ac:dyDescent="0.2">
      <c r="A127" s="254" t="s">
        <v>115</v>
      </c>
      <c r="B127" s="328">
        <f>SUM(C127:M127)</f>
        <v>21583588745.809998</v>
      </c>
      <c r="C127" s="329">
        <v>5171177575.5299997</v>
      </c>
      <c r="D127" s="330">
        <v>3174741337.1100001</v>
      </c>
      <c r="E127" s="330">
        <v>12989715620.639999</v>
      </c>
      <c r="F127" s="330">
        <v>235015565.41</v>
      </c>
      <c r="G127" s="330">
        <v>12938647.119999999</v>
      </c>
      <c r="H127" s="331">
        <v>0</v>
      </c>
      <c r="I127" s="332">
        <v>0</v>
      </c>
      <c r="J127" s="328">
        <v>0</v>
      </c>
      <c r="K127" s="333">
        <v>0</v>
      </c>
      <c r="L127" s="333">
        <v>0</v>
      </c>
      <c r="M127" s="328">
        <v>0</v>
      </c>
    </row>
    <row r="128" spans="1:15" x14ac:dyDescent="0.2">
      <c r="A128" s="254" t="s">
        <v>116</v>
      </c>
      <c r="B128" s="332">
        <f>SUM(C128:M128)</f>
        <v>13220830579.510002</v>
      </c>
      <c r="C128" s="334">
        <v>4049179124.3299999</v>
      </c>
      <c r="D128" s="335">
        <v>3187740507.6799998</v>
      </c>
      <c r="E128" s="335">
        <v>5912152272.1400003</v>
      </c>
      <c r="F128" s="335">
        <v>67504452.609999999</v>
      </c>
      <c r="G128" s="335">
        <v>4254222.75</v>
      </c>
      <c r="H128" s="331">
        <v>0</v>
      </c>
      <c r="I128" s="332">
        <v>0</v>
      </c>
      <c r="J128" s="332">
        <v>0</v>
      </c>
      <c r="K128" s="331">
        <v>0</v>
      </c>
      <c r="L128" s="331">
        <v>0</v>
      </c>
      <c r="M128" s="332">
        <v>0</v>
      </c>
    </row>
    <row r="129" spans="1:14" x14ac:dyDescent="0.2">
      <c r="A129" s="254" t="s">
        <v>117</v>
      </c>
      <c r="B129" s="332">
        <f>SUM(C129:M129)</f>
        <v>7395402479.6999998</v>
      </c>
      <c r="C129" s="334">
        <v>2734456288.8499999</v>
      </c>
      <c r="D129" s="335">
        <v>2701276561.2800002</v>
      </c>
      <c r="E129" s="335">
        <v>1793814115.6600001</v>
      </c>
      <c r="F129" s="335">
        <v>154718595.16</v>
      </c>
      <c r="G129" s="335">
        <v>11136918.75</v>
      </c>
      <c r="H129" s="331">
        <v>0</v>
      </c>
      <c r="I129" s="332">
        <v>0</v>
      </c>
      <c r="J129" s="332">
        <v>0</v>
      </c>
      <c r="K129" s="331">
        <v>0</v>
      </c>
      <c r="L129" s="331">
        <v>0</v>
      </c>
      <c r="M129" s="332">
        <v>0</v>
      </c>
    </row>
    <row r="130" spans="1:14" x14ac:dyDescent="0.2">
      <c r="A130" s="254" t="s">
        <v>118</v>
      </c>
      <c r="B130" s="332">
        <f>SUM(C130:M130)</f>
        <v>8608575384.8099995</v>
      </c>
      <c r="C130" s="334">
        <v>5484854660.6099997</v>
      </c>
      <c r="D130" s="335">
        <v>2175095730.9499998</v>
      </c>
      <c r="E130" s="335">
        <v>816958207.25</v>
      </c>
      <c r="F130" s="335">
        <v>118023091.38</v>
      </c>
      <c r="G130" s="335">
        <v>13643694.619999999</v>
      </c>
      <c r="H130" s="331">
        <v>0</v>
      </c>
      <c r="I130" s="332">
        <v>0</v>
      </c>
      <c r="J130" s="332">
        <v>0</v>
      </c>
      <c r="K130" s="331">
        <v>0</v>
      </c>
      <c r="L130" s="331">
        <v>0</v>
      </c>
      <c r="M130" s="332">
        <v>0</v>
      </c>
    </row>
    <row r="131" spans="1:14" ht="13.5" thickBot="1" x14ac:dyDescent="0.25">
      <c r="A131" s="255" t="s">
        <v>119</v>
      </c>
      <c r="B131" s="336">
        <f>SUM(C131:M131)</f>
        <v>2012393615.3500001</v>
      </c>
      <c r="C131" s="337">
        <v>1152714492.1300001</v>
      </c>
      <c r="D131" s="337">
        <v>636194653.97000003</v>
      </c>
      <c r="E131" s="337">
        <v>211766088.5</v>
      </c>
      <c r="F131" s="337">
        <v>11718380.75</v>
      </c>
      <c r="G131" s="337"/>
      <c r="H131" s="338">
        <v>0</v>
      </c>
      <c r="I131" s="336">
        <v>0</v>
      </c>
      <c r="J131" s="336">
        <v>0</v>
      </c>
      <c r="K131" s="338">
        <v>0</v>
      </c>
      <c r="L131" s="338">
        <v>0</v>
      </c>
      <c r="M131" s="336">
        <v>0</v>
      </c>
    </row>
    <row r="132" spans="1:14" ht="13.5" thickTop="1" x14ac:dyDescent="0.2">
      <c r="A132" s="254" t="s">
        <v>4</v>
      </c>
      <c r="B132" s="339">
        <f>SUM(B127:B131)</f>
        <v>52820790805.179993</v>
      </c>
      <c r="C132" s="339">
        <f>SUM(C127:C131)</f>
        <v>18592382141.450001</v>
      </c>
      <c r="D132" s="339">
        <f t="shared" ref="D132:M132" si="8">SUM(D127:D131)</f>
        <v>11875048790.99</v>
      </c>
      <c r="E132" s="339">
        <f t="shared" si="8"/>
        <v>21724406304.189999</v>
      </c>
      <c r="F132" s="339">
        <f t="shared" si="8"/>
        <v>586980085.30999994</v>
      </c>
      <c r="G132" s="339">
        <f t="shared" si="8"/>
        <v>41973483.239999995</v>
      </c>
      <c r="H132" s="339">
        <f t="shared" si="8"/>
        <v>0</v>
      </c>
      <c r="I132" s="339">
        <f t="shared" si="8"/>
        <v>0</v>
      </c>
      <c r="J132" s="339">
        <f t="shared" si="8"/>
        <v>0</v>
      </c>
      <c r="K132" s="339">
        <f t="shared" si="8"/>
        <v>0</v>
      </c>
      <c r="L132" s="339">
        <f t="shared" si="8"/>
        <v>0</v>
      </c>
      <c r="M132" s="339">
        <f t="shared" si="8"/>
        <v>0</v>
      </c>
      <c r="N132" s="327"/>
    </row>
    <row r="133" spans="1:14" x14ac:dyDescent="0.2">
      <c r="A133" s="178"/>
      <c r="B133" s="340"/>
      <c r="C133" s="340"/>
      <c r="D133" s="340"/>
      <c r="E133" s="340"/>
      <c r="F133" s="340"/>
      <c r="G133" s="340"/>
      <c r="H133" s="340"/>
      <c r="I133" s="340"/>
      <c r="J133" s="340"/>
      <c r="K133" s="340"/>
      <c r="L133" s="340"/>
      <c r="M133" s="340"/>
      <c r="N133" s="307"/>
    </row>
    <row r="134" spans="1:14" x14ac:dyDescent="0.2">
      <c r="A134" s="307"/>
    </row>
    <row r="135" spans="1:14" x14ac:dyDescent="0.2">
      <c r="A135" s="318" t="s">
        <v>121</v>
      </c>
      <c r="B135" s="319"/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20"/>
    </row>
    <row r="136" spans="1:14" x14ac:dyDescent="0.2">
      <c r="A136" s="321"/>
      <c r="B136" s="322" t="s">
        <v>4</v>
      </c>
      <c r="C136" s="323" t="s">
        <v>37</v>
      </c>
      <c r="D136" s="323" t="s">
        <v>38</v>
      </c>
      <c r="E136" s="324" t="s">
        <v>39</v>
      </c>
      <c r="F136" s="325" t="s">
        <v>40</v>
      </c>
      <c r="G136" s="325" t="s">
        <v>41</v>
      </c>
      <c r="H136" s="325" t="s">
        <v>42</v>
      </c>
      <c r="I136" s="325" t="s">
        <v>43</v>
      </c>
      <c r="J136" s="325" t="s">
        <v>44</v>
      </c>
      <c r="K136" s="325" t="s">
        <v>45</v>
      </c>
      <c r="L136" s="325" t="s">
        <v>46</v>
      </c>
      <c r="M136" s="323" t="s">
        <v>47</v>
      </c>
    </row>
    <row r="137" spans="1:14" x14ac:dyDescent="0.2">
      <c r="A137" s="258"/>
      <c r="B137" s="107"/>
      <c r="C137" s="123"/>
      <c r="D137" s="123"/>
      <c r="E137" s="136"/>
      <c r="F137" s="123"/>
      <c r="G137" s="123"/>
      <c r="H137" s="123"/>
      <c r="I137" s="123"/>
      <c r="J137" s="123"/>
      <c r="K137" s="123"/>
      <c r="L137" s="123"/>
      <c r="M137" s="123"/>
    </row>
    <row r="138" spans="1:14" ht="25.5" x14ac:dyDescent="0.2">
      <c r="A138" s="259"/>
      <c r="B138" s="177" t="s">
        <v>16</v>
      </c>
      <c r="C138" s="129" t="s">
        <v>16</v>
      </c>
      <c r="D138" s="129" t="s">
        <v>16</v>
      </c>
      <c r="E138" s="127" t="s">
        <v>16</v>
      </c>
      <c r="F138" s="129" t="s">
        <v>16</v>
      </c>
      <c r="G138" s="129" t="s">
        <v>16</v>
      </c>
      <c r="H138" s="129" t="s">
        <v>16</v>
      </c>
      <c r="I138" s="129" t="s">
        <v>16</v>
      </c>
      <c r="J138" s="129" t="s">
        <v>16</v>
      </c>
      <c r="K138" s="129" t="s">
        <v>16</v>
      </c>
      <c r="L138" s="129" t="s">
        <v>16</v>
      </c>
      <c r="M138" s="129" t="s">
        <v>16</v>
      </c>
    </row>
    <row r="139" spans="1:14" x14ac:dyDescent="0.2">
      <c r="A139" s="254" t="s">
        <v>122</v>
      </c>
      <c r="B139" s="341">
        <f>SUM(C139:M139)</f>
        <v>52801417944.449997</v>
      </c>
      <c r="C139" s="342">
        <v>18582785898.790001</v>
      </c>
      <c r="D139" s="342">
        <v>11870738172.92</v>
      </c>
      <c r="E139" s="342">
        <v>21718940304.189999</v>
      </c>
      <c r="F139" s="342">
        <v>586980085.29999995</v>
      </c>
      <c r="G139" s="342">
        <v>41973483.25</v>
      </c>
      <c r="H139" s="343">
        <v>0</v>
      </c>
      <c r="I139" s="343">
        <v>0</v>
      </c>
      <c r="J139" s="343">
        <v>0</v>
      </c>
      <c r="K139" s="343">
        <v>0</v>
      </c>
      <c r="L139" s="343">
        <v>0</v>
      </c>
      <c r="M139" s="344">
        <v>0</v>
      </c>
    </row>
    <row r="140" spans="1:14" x14ac:dyDescent="0.2">
      <c r="A140" s="254" t="s">
        <v>129</v>
      </c>
      <c r="B140" s="345">
        <f>SUM(C140:M140)</f>
        <v>19372860.719999999</v>
      </c>
      <c r="C140" s="346">
        <v>9596242.6600000001</v>
      </c>
      <c r="D140" s="347">
        <v>4310618.0599999996</v>
      </c>
      <c r="E140" s="347">
        <v>5466000</v>
      </c>
      <c r="F140" s="347"/>
      <c r="G140" s="347"/>
      <c r="H140" s="348">
        <v>0</v>
      </c>
      <c r="I140" s="348">
        <v>0</v>
      </c>
      <c r="J140" s="348">
        <v>0</v>
      </c>
      <c r="K140" s="348">
        <v>0</v>
      </c>
      <c r="L140" s="348">
        <v>0</v>
      </c>
      <c r="M140" s="349">
        <v>0</v>
      </c>
    </row>
    <row r="141" spans="1:14" ht="13.5" thickBot="1" x14ac:dyDescent="0.25">
      <c r="A141" s="255" t="s">
        <v>123</v>
      </c>
      <c r="B141" s="350">
        <f>SUM(C141:M141)</f>
        <v>0</v>
      </c>
      <c r="C141" s="351">
        <v>0</v>
      </c>
      <c r="D141" s="351">
        <v>0</v>
      </c>
      <c r="E141" s="351">
        <v>0</v>
      </c>
      <c r="F141" s="351">
        <v>0</v>
      </c>
      <c r="G141" s="351">
        <v>0</v>
      </c>
      <c r="H141" s="352">
        <v>0</v>
      </c>
      <c r="I141" s="352">
        <v>0</v>
      </c>
      <c r="J141" s="352">
        <v>0</v>
      </c>
      <c r="K141" s="352">
        <v>0</v>
      </c>
      <c r="L141" s="352">
        <v>0</v>
      </c>
      <c r="M141" s="353">
        <v>0</v>
      </c>
    </row>
    <row r="142" spans="1:14" ht="13.5" thickTop="1" x14ac:dyDescent="0.2">
      <c r="A142" s="254" t="s">
        <v>4</v>
      </c>
      <c r="B142" s="354">
        <f>SUM(B139:B141)</f>
        <v>52820790805.169998</v>
      </c>
      <c r="C142" s="354">
        <f t="shared" ref="C142:M142" si="9">SUM(C139:C141)</f>
        <v>18592382141.450001</v>
      </c>
      <c r="D142" s="354">
        <f t="shared" si="9"/>
        <v>11875048790.98</v>
      </c>
      <c r="E142" s="354">
        <f t="shared" si="9"/>
        <v>21724406304.189999</v>
      </c>
      <c r="F142" s="354">
        <f t="shared" si="9"/>
        <v>586980085.29999995</v>
      </c>
      <c r="G142" s="354">
        <f t="shared" si="9"/>
        <v>41973483.25</v>
      </c>
      <c r="H142" s="354">
        <f t="shared" si="9"/>
        <v>0</v>
      </c>
      <c r="I142" s="354">
        <f t="shared" si="9"/>
        <v>0</v>
      </c>
      <c r="J142" s="354">
        <f t="shared" si="9"/>
        <v>0</v>
      </c>
      <c r="K142" s="354">
        <f t="shared" si="9"/>
        <v>0</v>
      </c>
      <c r="L142" s="354">
        <f t="shared" si="9"/>
        <v>0</v>
      </c>
      <c r="M142" s="355">
        <f t="shared" si="9"/>
        <v>0</v>
      </c>
    </row>
    <row r="143" spans="1:14" x14ac:dyDescent="0.2">
      <c r="A143" s="178"/>
      <c r="B143" s="356"/>
      <c r="C143" s="356"/>
      <c r="D143" s="356"/>
      <c r="E143" s="356"/>
      <c r="F143" s="356"/>
      <c r="G143" s="356"/>
      <c r="H143" s="356"/>
      <c r="I143" s="356"/>
      <c r="J143" s="356"/>
      <c r="K143" s="356"/>
      <c r="L143" s="356"/>
      <c r="M143" s="356"/>
    </row>
    <row r="145" spans="1:14" x14ac:dyDescent="0.2">
      <c r="A145" s="318" t="s">
        <v>124</v>
      </c>
      <c r="B145" s="319"/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20"/>
    </row>
    <row r="146" spans="1:14" x14ac:dyDescent="0.2">
      <c r="A146" s="357"/>
      <c r="B146" s="322" t="s">
        <v>4</v>
      </c>
      <c r="C146" s="323" t="s">
        <v>37</v>
      </c>
      <c r="D146" s="323" t="s">
        <v>38</v>
      </c>
      <c r="E146" s="324" t="s">
        <v>39</v>
      </c>
      <c r="F146" s="325" t="s">
        <v>40</v>
      </c>
      <c r="G146" s="325" t="s">
        <v>41</v>
      </c>
      <c r="H146" s="325" t="s">
        <v>42</v>
      </c>
      <c r="I146" s="325" t="s">
        <v>43</v>
      </c>
      <c r="J146" s="325" t="s">
        <v>44</v>
      </c>
      <c r="K146" s="325" t="s">
        <v>45</v>
      </c>
      <c r="L146" s="325" t="s">
        <v>46</v>
      </c>
      <c r="M146" s="323" t="s">
        <v>47</v>
      </c>
    </row>
    <row r="147" spans="1:14" x14ac:dyDescent="0.2">
      <c r="A147" s="261"/>
      <c r="B147" s="107"/>
      <c r="C147" s="123"/>
      <c r="D147" s="123"/>
      <c r="E147" s="136"/>
      <c r="F147" s="123"/>
      <c r="G147" s="123"/>
      <c r="H147" s="123"/>
      <c r="I147" s="123"/>
      <c r="J147" s="123"/>
      <c r="K147" s="123"/>
      <c r="L147" s="123"/>
      <c r="M147" s="123"/>
    </row>
    <row r="148" spans="1:14" ht="25.5" x14ac:dyDescent="0.2">
      <c r="A148" s="259"/>
      <c r="B148" s="177" t="s">
        <v>16</v>
      </c>
      <c r="C148" s="129" t="s">
        <v>16</v>
      </c>
      <c r="D148" s="129" t="s">
        <v>16</v>
      </c>
      <c r="E148" s="127" t="s">
        <v>16</v>
      </c>
      <c r="F148" s="129" t="s">
        <v>16</v>
      </c>
      <c r="G148" s="129" t="s">
        <v>16</v>
      </c>
      <c r="H148" s="129" t="s">
        <v>16</v>
      </c>
      <c r="I148" s="129" t="s">
        <v>16</v>
      </c>
      <c r="J148" s="129" t="s">
        <v>16</v>
      </c>
      <c r="K148" s="129" t="s">
        <v>16</v>
      </c>
      <c r="L148" s="129" t="s">
        <v>16</v>
      </c>
      <c r="M148" s="129" t="s">
        <v>16</v>
      </c>
    </row>
    <row r="149" spans="1:14" x14ac:dyDescent="0.2">
      <c r="A149" s="254" t="s">
        <v>89</v>
      </c>
      <c r="B149" s="341">
        <f>SUM(C149:M149)</f>
        <v>51350981367.970009</v>
      </c>
      <c r="C149" s="342">
        <v>17884610318.75</v>
      </c>
      <c r="D149" s="342">
        <v>11442287934.860001</v>
      </c>
      <c r="E149" s="342">
        <v>21413918815.880001</v>
      </c>
      <c r="F149" s="342">
        <v>570990467.98000002</v>
      </c>
      <c r="G149" s="342">
        <v>39173830.5</v>
      </c>
      <c r="H149" s="343">
        <v>0</v>
      </c>
      <c r="I149" s="343">
        <v>0</v>
      </c>
      <c r="J149" s="343">
        <v>0</v>
      </c>
      <c r="K149" s="343">
        <v>0</v>
      </c>
      <c r="L149" s="343">
        <v>0</v>
      </c>
      <c r="M149" s="343">
        <v>0</v>
      </c>
      <c r="N149" s="327"/>
    </row>
    <row r="150" spans="1:14" x14ac:dyDescent="0.2">
      <c r="A150" s="254" t="s">
        <v>125</v>
      </c>
      <c r="B150" s="358">
        <f>SUM(C150:M150)</f>
        <v>785344316.8599999</v>
      </c>
      <c r="C150" s="347">
        <v>398233381.80000001</v>
      </c>
      <c r="D150" s="347">
        <v>225291303.25</v>
      </c>
      <c r="E150" s="347">
        <v>150706018.25</v>
      </c>
      <c r="F150" s="347">
        <v>11113613.560000001</v>
      </c>
      <c r="G150" s="347"/>
      <c r="H150" s="348">
        <v>0</v>
      </c>
      <c r="I150" s="348">
        <v>0</v>
      </c>
      <c r="J150" s="348">
        <v>0</v>
      </c>
      <c r="K150" s="348">
        <v>0</v>
      </c>
      <c r="L150" s="348">
        <v>0</v>
      </c>
      <c r="M150" s="348">
        <v>0</v>
      </c>
      <c r="N150" s="327"/>
    </row>
    <row r="151" spans="1:14" x14ac:dyDescent="0.2">
      <c r="A151" s="254" t="s">
        <v>126</v>
      </c>
      <c r="B151" s="358">
        <f>SUM(C151:M151)</f>
        <v>400528542.75</v>
      </c>
      <c r="C151" s="347">
        <v>152666383.47</v>
      </c>
      <c r="D151" s="347">
        <v>148790736.03</v>
      </c>
      <c r="E151" s="347">
        <v>96525419.5</v>
      </c>
      <c r="F151" s="347">
        <v>2546003.75</v>
      </c>
      <c r="G151" s="347"/>
      <c r="H151" s="348">
        <v>0</v>
      </c>
      <c r="I151" s="348">
        <v>0</v>
      </c>
      <c r="J151" s="348">
        <v>0</v>
      </c>
      <c r="K151" s="348">
        <v>0</v>
      </c>
      <c r="L151" s="348">
        <v>0</v>
      </c>
      <c r="M151" s="348">
        <v>0</v>
      </c>
      <c r="N151" s="327"/>
    </row>
    <row r="152" spans="1:14" ht="13.5" thickBot="1" x14ac:dyDescent="0.25">
      <c r="A152" s="255" t="s">
        <v>127</v>
      </c>
      <c r="B152" s="350">
        <f>SUM(C152:M152)</f>
        <v>283936577.59000003</v>
      </c>
      <c r="C152" s="351">
        <v>156872057.44</v>
      </c>
      <c r="D152" s="351">
        <v>58678816.840000004</v>
      </c>
      <c r="E152" s="351">
        <v>63256050.560000002</v>
      </c>
      <c r="F152" s="351">
        <v>2330000</v>
      </c>
      <c r="G152" s="351">
        <v>2799652.75</v>
      </c>
      <c r="H152" s="352">
        <v>0</v>
      </c>
      <c r="I152" s="352">
        <v>0</v>
      </c>
      <c r="J152" s="352">
        <v>0</v>
      </c>
      <c r="K152" s="352">
        <v>0</v>
      </c>
      <c r="L152" s="352">
        <v>0</v>
      </c>
      <c r="M152" s="352">
        <v>0</v>
      </c>
      <c r="N152" s="327"/>
    </row>
    <row r="153" spans="1:14" ht="13.5" thickTop="1" x14ac:dyDescent="0.2">
      <c r="A153" s="254" t="s">
        <v>4</v>
      </c>
      <c r="B153" s="354">
        <f>SUM(B149:B152)</f>
        <v>52820790805.170006</v>
      </c>
      <c r="C153" s="354">
        <f>SUM(C149:C152)</f>
        <v>18592382141.459999</v>
      </c>
      <c r="D153" s="354">
        <f t="shared" ref="D153:M153" si="10">SUM(D149:D152)</f>
        <v>11875048790.980001</v>
      </c>
      <c r="E153" s="354">
        <f t="shared" si="10"/>
        <v>21724406304.190002</v>
      </c>
      <c r="F153" s="354">
        <f t="shared" si="10"/>
        <v>586980085.28999996</v>
      </c>
      <c r="G153" s="354">
        <f t="shared" si="10"/>
        <v>41973483.25</v>
      </c>
      <c r="H153" s="354">
        <f t="shared" si="10"/>
        <v>0</v>
      </c>
      <c r="I153" s="354">
        <f t="shared" si="10"/>
        <v>0</v>
      </c>
      <c r="J153" s="354">
        <f t="shared" si="10"/>
        <v>0</v>
      </c>
      <c r="K153" s="354">
        <f t="shared" si="10"/>
        <v>0</v>
      </c>
      <c r="L153" s="354">
        <f t="shared" si="10"/>
        <v>0</v>
      </c>
      <c r="M153" s="354">
        <f t="shared" si="10"/>
        <v>0</v>
      </c>
      <c r="N153" s="327"/>
    </row>
    <row r="154" spans="1:14" x14ac:dyDescent="0.2">
      <c r="A154" s="178"/>
      <c r="B154" s="356"/>
      <c r="C154" s="356"/>
      <c r="D154" s="356"/>
      <c r="E154" s="356"/>
      <c r="F154" s="356"/>
      <c r="G154" s="356"/>
      <c r="H154" s="356"/>
      <c r="I154" s="356"/>
      <c r="J154" s="356"/>
      <c r="K154" s="356"/>
      <c r="L154" s="356"/>
      <c r="M154" s="356"/>
      <c r="N154" s="307"/>
    </row>
    <row r="156" spans="1:14" x14ac:dyDescent="0.2">
      <c r="A156" s="318" t="s">
        <v>128</v>
      </c>
      <c r="B156" s="319"/>
      <c r="C156" s="319"/>
      <c r="D156" s="319"/>
      <c r="E156" s="319"/>
      <c r="F156" s="319"/>
      <c r="G156" s="319"/>
      <c r="H156" s="319"/>
      <c r="I156" s="320"/>
    </row>
    <row r="157" spans="1:14" ht="38.25" x14ac:dyDescent="0.2">
      <c r="A157" s="385" t="s">
        <v>80</v>
      </c>
      <c r="B157" s="385" t="s">
        <v>81</v>
      </c>
      <c r="C157" s="382" t="s">
        <v>82</v>
      </c>
      <c r="D157" s="382" t="s">
        <v>112</v>
      </c>
      <c r="E157" s="382" t="s">
        <v>114</v>
      </c>
      <c r="F157" s="382" t="s">
        <v>83</v>
      </c>
      <c r="G157" s="383" t="s">
        <v>113</v>
      </c>
      <c r="H157" s="384" t="s">
        <v>84</v>
      </c>
      <c r="I157" s="383" t="s">
        <v>85</v>
      </c>
    </row>
    <row r="158" spans="1:14" x14ac:dyDescent="0.2">
      <c r="A158" s="254" t="s">
        <v>90</v>
      </c>
      <c r="B158" s="327" t="s">
        <v>91</v>
      </c>
      <c r="C158" s="348">
        <v>225000000</v>
      </c>
      <c r="D158" s="363">
        <v>41571</v>
      </c>
      <c r="E158" s="363">
        <v>41936</v>
      </c>
      <c r="F158" s="364" t="s">
        <v>92</v>
      </c>
      <c r="G158" s="327" t="s">
        <v>93</v>
      </c>
      <c r="H158" s="363">
        <v>39379</v>
      </c>
      <c r="I158" s="365">
        <v>4</v>
      </c>
    </row>
    <row r="159" spans="1:14" x14ac:dyDescent="0.2">
      <c r="A159" s="254" t="s">
        <v>98</v>
      </c>
      <c r="B159" s="327" t="s">
        <v>87</v>
      </c>
      <c r="C159" s="348">
        <v>1969000000</v>
      </c>
      <c r="D159" s="363">
        <v>43539</v>
      </c>
      <c r="E159" s="363">
        <v>43905</v>
      </c>
      <c r="F159" s="364" t="s">
        <v>88</v>
      </c>
      <c r="G159" s="327" t="s">
        <v>89</v>
      </c>
      <c r="H159" s="363">
        <v>39898</v>
      </c>
      <c r="I159" s="365">
        <v>11</v>
      </c>
    </row>
    <row r="160" spans="1:14" x14ac:dyDescent="0.2">
      <c r="A160" s="254" t="s">
        <v>99</v>
      </c>
      <c r="B160" s="327" t="s">
        <v>87</v>
      </c>
      <c r="C160" s="348">
        <v>1061500000</v>
      </c>
      <c r="D160" s="363">
        <v>42144</v>
      </c>
      <c r="E160" s="363">
        <v>42510</v>
      </c>
      <c r="F160" s="364" t="s">
        <v>88</v>
      </c>
      <c r="G160" s="327" t="s">
        <v>89</v>
      </c>
      <c r="H160" s="363">
        <v>39974</v>
      </c>
      <c r="I160" s="365">
        <v>12</v>
      </c>
    </row>
    <row r="161" spans="1:9" x14ac:dyDescent="0.2">
      <c r="A161" s="254" t="s">
        <v>100</v>
      </c>
      <c r="B161" s="327" t="s">
        <v>87</v>
      </c>
      <c r="C161" s="348">
        <v>455000000</v>
      </c>
      <c r="D161" s="363">
        <v>42066</v>
      </c>
      <c r="E161" s="363">
        <v>42432</v>
      </c>
      <c r="F161" s="364" t="s">
        <v>88</v>
      </c>
      <c r="G161" s="327" t="s">
        <v>89</v>
      </c>
      <c r="H161" s="363">
        <v>40059</v>
      </c>
      <c r="I161" s="365">
        <v>13</v>
      </c>
    </row>
    <row r="162" spans="1:9" x14ac:dyDescent="0.2">
      <c r="A162" s="254" t="s">
        <v>101</v>
      </c>
      <c r="B162" s="327" t="s">
        <v>87</v>
      </c>
      <c r="C162" s="348">
        <v>250000000</v>
      </c>
      <c r="D162" s="363">
        <v>41712</v>
      </c>
      <c r="E162" s="363">
        <v>42077</v>
      </c>
      <c r="F162" s="364" t="s">
        <v>88</v>
      </c>
      <c r="G162" s="327" t="s">
        <v>89</v>
      </c>
      <c r="H162" s="363">
        <v>40081</v>
      </c>
      <c r="I162" s="365">
        <v>14</v>
      </c>
    </row>
    <row r="163" spans="1:9" x14ac:dyDescent="0.2">
      <c r="A163" s="254" t="s">
        <v>102</v>
      </c>
      <c r="B163" s="327" t="s">
        <v>87</v>
      </c>
      <c r="C163" s="348">
        <v>1685000000</v>
      </c>
      <c r="D163" s="363">
        <v>43815</v>
      </c>
      <c r="E163" s="363">
        <v>44181</v>
      </c>
      <c r="F163" s="364" t="s">
        <v>92</v>
      </c>
      <c r="G163" s="327" t="s">
        <v>93</v>
      </c>
      <c r="H163" s="363">
        <v>40163</v>
      </c>
      <c r="I163" s="365">
        <v>15</v>
      </c>
    </row>
    <row r="164" spans="1:9" x14ac:dyDescent="0.2">
      <c r="A164" s="254" t="s">
        <v>103</v>
      </c>
      <c r="B164" s="327" t="s">
        <v>87</v>
      </c>
      <c r="C164" s="348">
        <v>1210000000</v>
      </c>
      <c r="D164" s="363">
        <v>42060</v>
      </c>
      <c r="E164" s="363">
        <v>42425</v>
      </c>
      <c r="F164" s="364" t="s">
        <v>92</v>
      </c>
      <c r="G164" s="327" t="s">
        <v>93</v>
      </c>
      <c r="H164" s="363">
        <v>40234</v>
      </c>
      <c r="I164" s="365">
        <v>16</v>
      </c>
    </row>
    <row r="165" spans="1:9" x14ac:dyDescent="0.2">
      <c r="A165" s="254" t="s">
        <v>106</v>
      </c>
      <c r="B165" s="327" t="s">
        <v>87</v>
      </c>
      <c r="C165" s="348">
        <v>5000000000</v>
      </c>
      <c r="D165" s="363">
        <v>42493</v>
      </c>
      <c r="E165" s="363">
        <v>42858</v>
      </c>
      <c r="F165" s="364" t="s">
        <v>88</v>
      </c>
      <c r="G165" s="327" t="s">
        <v>89</v>
      </c>
      <c r="H165" s="363">
        <v>40301</v>
      </c>
      <c r="I165" s="365">
        <v>18</v>
      </c>
    </row>
    <row r="166" spans="1:9" x14ac:dyDescent="0.2">
      <c r="A166" s="254" t="s">
        <v>107</v>
      </c>
      <c r="B166" s="327" t="s">
        <v>105</v>
      </c>
      <c r="C166" s="348">
        <v>500000000</v>
      </c>
      <c r="D166" s="363">
        <v>42247</v>
      </c>
      <c r="E166" s="363">
        <v>42613</v>
      </c>
      <c r="F166" s="364" t="s">
        <v>92</v>
      </c>
      <c r="G166" s="327" t="s">
        <v>93</v>
      </c>
      <c r="H166" s="363">
        <v>40421</v>
      </c>
      <c r="I166" s="365">
        <v>19</v>
      </c>
    </row>
    <row r="167" spans="1:9" x14ac:dyDescent="0.2">
      <c r="A167" s="254" t="s">
        <v>108</v>
      </c>
      <c r="B167" s="327" t="s">
        <v>87</v>
      </c>
      <c r="C167" s="348">
        <v>1000000000</v>
      </c>
      <c r="D167" s="363">
        <v>44292</v>
      </c>
      <c r="E167" s="363">
        <v>44657</v>
      </c>
      <c r="F167" s="364" t="s">
        <v>92</v>
      </c>
      <c r="G167" s="327" t="s">
        <v>93</v>
      </c>
      <c r="H167" s="363">
        <v>40639</v>
      </c>
      <c r="I167" s="365">
        <v>20</v>
      </c>
    </row>
    <row r="168" spans="1:9" x14ac:dyDescent="0.2">
      <c r="A168" s="254" t="s">
        <v>109</v>
      </c>
      <c r="B168" s="327" t="s">
        <v>87</v>
      </c>
      <c r="C168" s="348">
        <v>2500000000</v>
      </c>
      <c r="D168" s="363">
        <v>43259</v>
      </c>
      <c r="E168" s="363">
        <v>43624</v>
      </c>
      <c r="F168" s="364" t="s">
        <v>88</v>
      </c>
      <c r="G168" s="327" t="s">
        <v>89</v>
      </c>
      <c r="H168" s="363">
        <v>40702</v>
      </c>
      <c r="I168" s="365">
        <v>21</v>
      </c>
    </row>
    <row r="169" spans="1:9" x14ac:dyDescent="0.2">
      <c r="A169" s="254" t="s">
        <v>110</v>
      </c>
      <c r="B169" s="327" t="s">
        <v>87</v>
      </c>
      <c r="C169" s="348">
        <v>700000000</v>
      </c>
      <c r="D169" s="363">
        <v>43259</v>
      </c>
      <c r="E169" s="363">
        <v>43624</v>
      </c>
      <c r="F169" s="364" t="s">
        <v>92</v>
      </c>
      <c r="G169" s="327" t="s">
        <v>93</v>
      </c>
      <c r="H169" s="363">
        <v>40702</v>
      </c>
      <c r="I169" s="365">
        <v>22</v>
      </c>
    </row>
    <row r="170" spans="1:9" x14ac:dyDescent="0.2">
      <c r="A170" s="254" t="s">
        <v>111</v>
      </c>
      <c r="B170" s="327" t="s">
        <v>87</v>
      </c>
      <c r="C170" s="348">
        <v>1270000000</v>
      </c>
      <c r="D170" s="363">
        <v>41935</v>
      </c>
      <c r="E170" s="363">
        <v>42300</v>
      </c>
      <c r="F170" s="364" t="s">
        <v>88</v>
      </c>
      <c r="G170" s="327" t="s">
        <v>89</v>
      </c>
      <c r="H170" s="363">
        <v>40809</v>
      </c>
      <c r="I170" s="365">
        <v>25</v>
      </c>
    </row>
    <row r="171" spans="1:9" x14ac:dyDescent="0.2">
      <c r="A171" s="254" t="s">
        <v>130</v>
      </c>
      <c r="B171" s="327" t="s">
        <v>87</v>
      </c>
      <c r="C171" s="348">
        <v>1500000000</v>
      </c>
      <c r="D171" s="363">
        <v>46308</v>
      </c>
      <c r="E171" s="363">
        <v>46673</v>
      </c>
      <c r="F171" s="364" t="s">
        <v>92</v>
      </c>
      <c r="G171" s="327" t="s">
        <v>93</v>
      </c>
      <c r="H171" s="363">
        <v>40829</v>
      </c>
      <c r="I171" s="365">
        <v>24</v>
      </c>
    </row>
    <row r="172" spans="1:9" x14ac:dyDescent="0.2">
      <c r="A172" s="254" t="s">
        <v>131</v>
      </c>
      <c r="B172" s="327" t="s">
        <v>87</v>
      </c>
      <c r="C172" s="348">
        <v>1680000000</v>
      </c>
      <c r="D172" s="363">
        <v>41974</v>
      </c>
      <c r="E172" s="363">
        <v>42339</v>
      </c>
      <c r="F172" s="364" t="s">
        <v>88</v>
      </c>
      <c r="G172" s="327" t="s">
        <v>89</v>
      </c>
      <c r="H172" s="363">
        <v>40871</v>
      </c>
      <c r="I172" s="365">
        <v>26</v>
      </c>
    </row>
    <row r="173" spans="1:9" x14ac:dyDescent="0.2">
      <c r="A173" s="254" t="s">
        <v>132</v>
      </c>
      <c r="B173" s="327" t="s">
        <v>87</v>
      </c>
      <c r="C173" s="348">
        <v>850000000</v>
      </c>
      <c r="D173" s="363">
        <v>42543</v>
      </c>
      <c r="E173" s="363">
        <v>42908</v>
      </c>
      <c r="F173" s="364" t="s">
        <v>92</v>
      </c>
      <c r="G173" s="327" t="s">
        <v>93</v>
      </c>
      <c r="H173" s="363">
        <v>40899</v>
      </c>
      <c r="I173" s="365">
        <v>27</v>
      </c>
    </row>
    <row r="174" spans="1:9" x14ac:dyDescent="0.2">
      <c r="A174" s="254" t="s">
        <v>133</v>
      </c>
      <c r="B174" s="327" t="s">
        <v>105</v>
      </c>
      <c r="C174" s="348">
        <v>500000000</v>
      </c>
      <c r="D174" s="363">
        <v>42760</v>
      </c>
      <c r="E174" s="363">
        <v>43125</v>
      </c>
      <c r="F174" s="364" t="s">
        <v>92</v>
      </c>
      <c r="G174" s="327" t="s">
        <v>93</v>
      </c>
      <c r="H174" s="363">
        <v>40925</v>
      </c>
      <c r="I174" s="365">
        <v>28</v>
      </c>
    </row>
    <row r="175" spans="1:9" x14ac:dyDescent="0.2">
      <c r="A175" s="254" t="s">
        <v>134</v>
      </c>
      <c r="B175" s="327" t="s">
        <v>87</v>
      </c>
      <c r="C175" s="349">
        <v>1200000000</v>
      </c>
      <c r="D175" s="366">
        <v>42160</v>
      </c>
      <c r="E175" s="363">
        <v>42526</v>
      </c>
      <c r="F175" s="364" t="s">
        <v>88</v>
      </c>
      <c r="G175" s="327" t="s">
        <v>89</v>
      </c>
      <c r="H175" s="363">
        <v>41065</v>
      </c>
      <c r="I175" s="365">
        <v>29</v>
      </c>
    </row>
    <row r="176" spans="1:9" x14ac:dyDescent="0.2">
      <c r="A176" s="254" t="s">
        <v>135</v>
      </c>
      <c r="B176" s="459" t="s">
        <v>87</v>
      </c>
      <c r="C176" s="462">
        <v>1400000000</v>
      </c>
      <c r="D176" s="460">
        <v>42892</v>
      </c>
      <c r="E176" s="367">
        <v>43257</v>
      </c>
      <c r="F176" s="364" t="s">
        <v>88</v>
      </c>
      <c r="G176" s="327" t="s">
        <v>89</v>
      </c>
      <c r="H176" s="363">
        <v>41066</v>
      </c>
      <c r="I176" s="365">
        <v>30</v>
      </c>
    </row>
    <row r="177" spans="1:9" s="307" customFormat="1" x14ac:dyDescent="0.2">
      <c r="A177" s="254" t="s">
        <v>136</v>
      </c>
      <c r="B177" s="459" t="s">
        <v>105</v>
      </c>
      <c r="C177" s="462">
        <v>650000000</v>
      </c>
      <c r="D177" s="460">
        <v>43635</v>
      </c>
      <c r="E177" s="460">
        <v>44001</v>
      </c>
      <c r="F177" s="364" t="s">
        <v>92</v>
      </c>
      <c r="G177" s="365" t="s">
        <v>93</v>
      </c>
      <c r="H177" s="363">
        <v>41079</v>
      </c>
      <c r="I177" s="365">
        <v>31</v>
      </c>
    </row>
    <row r="178" spans="1:9" s="307" customFormat="1" x14ac:dyDescent="0.2">
      <c r="A178" s="254" t="s">
        <v>138</v>
      </c>
      <c r="B178" s="459" t="s">
        <v>105</v>
      </c>
      <c r="C178" s="462">
        <v>1000000000</v>
      </c>
      <c r="D178" s="460">
        <v>43045</v>
      </c>
      <c r="E178" s="460">
        <v>43410</v>
      </c>
      <c r="F178" s="461" t="s">
        <v>92</v>
      </c>
      <c r="G178" s="459" t="s">
        <v>93</v>
      </c>
      <c r="H178" s="460">
        <v>41219</v>
      </c>
      <c r="I178" s="459">
        <v>32</v>
      </c>
    </row>
    <row r="179" spans="1:9" s="307" customFormat="1" x14ac:dyDescent="0.2">
      <c r="A179" s="152" t="s">
        <v>139</v>
      </c>
      <c r="B179" s="459" t="s">
        <v>87</v>
      </c>
      <c r="C179" s="462">
        <v>1000000000</v>
      </c>
      <c r="D179" s="460">
        <v>43802</v>
      </c>
      <c r="E179" s="460">
        <v>44168</v>
      </c>
      <c r="F179" s="461" t="s">
        <v>92</v>
      </c>
      <c r="G179" s="459" t="s">
        <v>93</v>
      </c>
      <c r="H179" s="460">
        <v>41246</v>
      </c>
      <c r="I179" s="459">
        <v>34</v>
      </c>
    </row>
    <row r="180" spans="1:9" s="307" customFormat="1" x14ac:dyDescent="0.2">
      <c r="A180" s="152" t="s">
        <v>140</v>
      </c>
      <c r="B180" s="459" t="s">
        <v>87</v>
      </c>
      <c r="C180" s="462">
        <v>1000000000</v>
      </c>
      <c r="D180" s="460">
        <v>43437</v>
      </c>
      <c r="E180" s="460">
        <v>43808</v>
      </c>
      <c r="F180" s="461" t="s">
        <v>88</v>
      </c>
      <c r="G180" s="459" t="s">
        <v>89</v>
      </c>
      <c r="H180" s="460">
        <v>41246</v>
      </c>
      <c r="I180" s="459">
        <v>35</v>
      </c>
    </row>
    <row r="181" spans="1:9" s="307" customFormat="1" x14ac:dyDescent="0.2">
      <c r="A181" s="152" t="s">
        <v>141</v>
      </c>
      <c r="B181" s="459" t="s">
        <v>87</v>
      </c>
      <c r="C181" s="462">
        <v>3050000000</v>
      </c>
      <c r="D181" s="460">
        <v>43802</v>
      </c>
      <c r="E181" s="460">
        <v>44168</v>
      </c>
      <c r="F181" s="461" t="s">
        <v>88</v>
      </c>
      <c r="G181" s="459" t="s">
        <v>89</v>
      </c>
      <c r="H181" s="460">
        <v>41246</v>
      </c>
      <c r="I181" s="459">
        <v>33</v>
      </c>
    </row>
    <row r="182" spans="1:9" s="307" customFormat="1" x14ac:dyDescent="0.2">
      <c r="A182" s="152" t="s">
        <v>142</v>
      </c>
      <c r="B182" s="459" t="s">
        <v>87</v>
      </c>
      <c r="C182" s="462">
        <v>500000000</v>
      </c>
      <c r="D182" s="460">
        <v>46769</v>
      </c>
      <c r="E182" s="460">
        <v>47135</v>
      </c>
      <c r="F182" s="461" t="s">
        <v>92</v>
      </c>
      <c r="G182" s="459" t="s">
        <v>93</v>
      </c>
      <c r="H182" s="460">
        <v>41291</v>
      </c>
      <c r="I182" s="459">
        <v>36</v>
      </c>
    </row>
    <row r="183" spans="1:9" x14ac:dyDescent="0.2">
      <c r="A183" s="223" t="s">
        <v>143</v>
      </c>
      <c r="B183" s="463" t="s">
        <v>105</v>
      </c>
      <c r="C183" s="464">
        <v>1000000000</v>
      </c>
      <c r="D183" s="465">
        <v>44956</v>
      </c>
      <c r="E183" s="465">
        <v>45321</v>
      </c>
      <c r="F183" s="466" t="s">
        <v>92</v>
      </c>
      <c r="G183" s="463" t="s">
        <v>93</v>
      </c>
      <c r="H183" s="465">
        <v>41304</v>
      </c>
      <c r="I183" s="463">
        <v>37</v>
      </c>
    </row>
    <row r="188" spans="1:9" x14ac:dyDescent="0.2">
      <c r="C188" s="467"/>
    </row>
  </sheetData>
  <mergeCells count="5">
    <mergeCell ref="A5:F5"/>
    <mergeCell ref="A15:F15"/>
    <mergeCell ref="A50:F50"/>
    <mergeCell ref="A86:F86"/>
    <mergeCell ref="G86:L86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8"/>
  <sheetViews>
    <sheetView topLeftCell="A43" workbookViewId="0">
      <selection activeCell="C72" sqref="C72"/>
    </sheetView>
  </sheetViews>
  <sheetFormatPr baseColWidth="10" defaultRowHeight="12.75" x14ac:dyDescent="0.2"/>
  <cols>
    <col min="1" max="1" width="54" style="275" customWidth="1"/>
    <col min="2" max="2" width="24.5703125" style="275" bestFit="1" customWidth="1"/>
    <col min="3" max="3" width="23.85546875" style="275" customWidth="1"/>
    <col min="4" max="4" width="37" style="275" customWidth="1"/>
    <col min="5" max="5" width="22.140625" style="275" bestFit="1" customWidth="1"/>
    <col min="6" max="6" width="24" style="275" bestFit="1" customWidth="1"/>
    <col min="7" max="10" width="22.14062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7" x14ac:dyDescent="0.2">
      <c r="A1" s="273" t="s">
        <v>144</v>
      </c>
      <c r="B1" s="274"/>
      <c r="C1" s="274"/>
      <c r="D1" s="274"/>
      <c r="E1" s="274"/>
    </row>
    <row r="2" spans="1:7" x14ac:dyDescent="0.2">
      <c r="A2" s="274" t="s">
        <v>1</v>
      </c>
      <c r="B2" s="274"/>
      <c r="C2" s="276">
        <v>41364</v>
      </c>
      <c r="E2" s="274"/>
    </row>
    <row r="3" spans="1:7" x14ac:dyDescent="0.2">
      <c r="A3" s="274" t="s">
        <v>9</v>
      </c>
      <c r="B3" s="274"/>
      <c r="C3" s="277" t="s">
        <v>10</v>
      </c>
      <c r="E3" s="274"/>
      <c r="G3" s="278"/>
    </row>
    <row r="4" spans="1:7" x14ac:dyDescent="0.2">
      <c r="A4" s="274"/>
      <c r="B4" s="274"/>
      <c r="C4" s="274"/>
      <c r="D4" s="274"/>
      <c r="E4" s="274"/>
      <c r="G4" s="279"/>
    </row>
    <row r="5" spans="1:7" x14ac:dyDescent="0.2">
      <c r="A5" s="629" t="s">
        <v>13</v>
      </c>
      <c r="B5" s="630"/>
      <c r="C5" s="630"/>
      <c r="D5" s="630"/>
      <c r="E5" s="630"/>
      <c r="F5" s="631"/>
      <c r="G5" s="279"/>
    </row>
    <row r="6" spans="1:7" ht="12.75" customHeight="1" x14ac:dyDescent="0.2">
      <c r="A6" s="280"/>
      <c r="B6" s="280" t="s">
        <v>4</v>
      </c>
      <c r="C6" s="280" t="s">
        <v>5</v>
      </c>
      <c r="D6" s="280" t="s">
        <v>76</v>
      </c>
      <c r="E6" s="281" t="s">
        <v>79</v>
      </c>
      <c r="F6" s="282" t="s">
        <v>11</v>
      </c>
      <c r="G6" s="29"/>
    </row>
    <row r="7" spans="1:7" x14ac:dyDescent="0.2">
      <c r="A7" s="283" t="s">
        <v>2</v>
      </c>
      <c r="B7" s="20">
        <v>42868922278.830002</v>
      </c>
      <c r="C7" s="283">
        <f>B7/$B$10</f>
        <v>0.72141987317343415</v>
      </c>
      <c r="D7" s="7">
        <v>0.46528341000000001</v>
      </c>
      <c r="E7" s="376">
        <v>34943</v>
      </c>
      <c r="F7" s="375">
        <v>1226824.321862</v>
      </c>
      <c r="G7" s="279"/>
    </row>
    <row r="8" spans="1:7" x14ac:dyDescent="0.2">
      <c r="A8" s="283" t="s">
        <v>3</v>
      </c>
      <c r="B8" s="13">
        <v>7056344413.0299997</v>
      </c>
      <c r="C8" s="283">
        <f>B8/$B$10</f>
        <v>0.11874772727911712</v>
      </c>
      <c r="D8" s="7">
        <v>0.14062359999999999</v>
      </c>
      <c r="E8" s="41">
        <v>599</v>
      </c>
      <c r="F8" s="32">
        <v>11780207.701221</v>
      </c>
      <c r="G8" s="279"/>
    </row>
    <row r="9" spans="1:7" x14ac:dyDescent="0.2">
      <c r="A9" s="283" t="s">
        <v>78</v>
      </c>
      <c r="B9" s="284">
        <v>9497718275.6251259</v>
      </c>
      <c r="C9" s="283">
        <f>B9/$B$10</f>
        <v>0.15983239954744879</v>
      </c>
      <c r="D9" s="285"/>
      <c r="E9" s="286"/>
      <c r="F9" s="287"/>
      <c r="G9" s="278"/>
    </row>
    <row r="10" spans="1:7" x14ac:dyDescent="0.2">
      <c r="A10" s="288" t="s">
        <v>7</v>
      </c>
      <c r="B10" s="289">
        <f>SUM(B7:B9)</f>
        <v>59422984967.485123</v>
      </c>
      <c r="C10" s="288">
        <f>B10/$B$10</f>
        <v>1</v>
      </c>
      <c r="D10" s="288">
        <f>B7/(B7+B8)*D7+B8/(B7+B8)*D8</f>
        <v>0.41939659580292332</v>
      </c>
      <c r="E10" s="290">
        <f>SUM(E7:E9)</f>
        <v>35542</v>
      </c>
      <c r="F10" s="291">
        <f>(B7+B8)/E10</f>
        <v>1404683.661354454</v>
      </c>
      <c r="G10" s="278"/>
    </row>
    <row r="11" spans="1:7" s="278" customFormat="1" x14ac:dyDescent="0.2">
      <c r="A11" s="292"/>
      <c r="B11" s="293"/>
      <c r="C11" s="292"/>
      <c r="D11" s="292"/>
      <c r="E11" s="294"/>
      <c r="F11" s="295"/>
    </row>
    <row r="12" spans="1:7" s="278" customFormat="1" x14ac:dyDescent="0.2">
      <c r="A12" s="468" t="s">
        <v>137</v>
      </c>
      <c r="B12" s="469"/>
      <c r="C12" s="470">
        <v>7.0365226560890004E-2</v>
      </c>
      <c r="D12" s="292"/>
      <c r="E12" s="294"/>
      <c r="F12" s="295"/>
    </row>
    <row r="13" spans="1:7" s="278" customFormat="1" x14ac:dyDescent="0.2">
      <c r="A13" s="292"/>
      <c r="B13" s="293"/>
      <c r="C13" s="292"/>
      <c r="D13" s="292"/>
      <c r="E13" s="294"/>
      <c r="F13" s="295"/>
    </row>
    <row r="15" spans="1:7" x14ac:dyDescent="0.2">
      <c r="A15" s="629" t="s">
        <v>36</v>
      </c>
      <c r="B15" s="630"/>
      <c r="C15" s="630"/>
      <c r="D15" s="630"/>
      <c r="E15" s="630"/>
      <c r="F15" s="631"/>
    </row>
    <row r="16" spans="1:7" x14ac:dyDescent="0.2">
      <c r="A16" s="296" t="s">
        <v>14</v>
      </c>
      <c r="B16" s="297"/>
      <c r="C16" s="297"/>
      <c r="D16" s="297"/>
      <c r="E16" s="297"/>
      <c r="F16" s="297"/>
    </row>
    <row r="17" spans="1:10" x14ac:dyDescent="0.2">
      <c r="A17" s="298"/>
      <c r="B17" s="279"/>
      <c r="C17" s="279"/>
      <c r="D17" s="279"/>
      <c r="E17" s="279"/>
      <c r="F17" s="279"/>
    </row>
    <row r="18" spans="1:10" x14ac:dyDescent="0.2">
      <c r="A18" s="42" t="s">
        <v>31</v>
      </c>
      <c r="B18" s="143"/>
      <c r="C18" s="143"/>
      <c r="D18" s="278"/>
      <c r="E18" s="278"/>
      <c r="F18" s="278"/>
    </row>
    <row r="19" spans="1:10" x14ac:dyDescent="0.2">
      <c r="A19" s="145"/>
      <c r="B19" s="144"/>
      <c r="C19" s="144"/>
    </row>
    <row r="20" spans="1:10" x14ac:dyDescent="0.2">
      <c r="A20" s="78" t="s">
        <v>15</v>
      </c>
      <c r="B20" s="146" t="s">
        <v>16</v>
      </c>
      <c r="C20" s="147" t="s">
        <v>211</v>
      </c>
      <c r="D20" s="299" t="s">
        <v>35</v>
      </c>
    </row>
    <row r="21" spans="1:10" x14ac:dyDescent="0.2">
      <c r="A21" s="83" t="s">
        <v>18</v>
      </c>
      <c r="B21" s="142">
        <v>6654990681.4700003</v>
      </c>
      <c r="C21" s="35">
        <v>8804</v>
      </c>
      <c r="D21" s="300">
        <f>B21/$B$32</f>
        <v>0.1552404475714203</v>
      </c>
    </row>
    <row r="22" spans="1:10" x14ac:dyDescent="0.2">
      <c r="A22" s="74" t="s">
        <v>19</v>
      </c>
      <c r="B22" s="141">
        <v>6539160399.8400002</v>
      </c>
      <c r="C22" s="19">
        <v>5185</v>
      </c>
      <c r="D22" s="300">
        <f t="shared" ref="D22:D32" si="0">B22/$B$32</f>
        <v>0.15253848364341177</v>
      </c>
    </row>
    <row r="23" spans="1:10" x14ac:dyDescent="0.2">
      <c r="A23" s="74" t="s">
        <v>20</v>
      </c>
      <c r="B23" s="141">
        <v>29674771197.52</v>
      </c>
      <c r="C23" s="19">
        <v>20954</v>
      </c>
      <c r="D23" s="300">
        <f t="shared" si="0"/>
        <v>0.69222106878516798</v>
      </c>
    </row>
    <row r="24" spans="1:10" x14ac:dyDescent="0.2">
      <c r="A24" s="74" t="s">
        <v>21</v>
      </c>
      <c r="B24" s="54"/>
      <c r="C24" s="19"/>
      <c r="D24" s="300">
        <f t="shared" si="0"/>
        <v>0</v>
      </c>
    </row>
    <row r="25" spans="1:10" x14ac:dyDescent="0.2">
      <c r="A25" s="74" t="s">
        <v>22</v>
      </c>
      <c r="B25" s="71"/>
      <c r="C25" s="71"/>
      <c r="D25" s="300">
        <f t="shared" si="0"/>
        <v>0</v>
      </c>
    </row>
    <row r="26" spans="1:10" x14ac:dyDescent="0.2">
      <c r="A26" s="74" t="s">
        <v>23</v>
      </c>
      <c r="B26" s="71"/>
      <c r="C26" s="71"/>
      <c r="D26" s="300">
        <f t="shared" si="0"/>
        <v>0</v>
      </c>
    </row>
    <row r="27" spans="1:10" x14ac:dyDescent="0.2">
      <c r="A27" s="74" t="s">
        <v>24</v>
      </c>
      <c r="B27" s="71"/>
      <c r="C27" s="71"/>
      <c r="D27" s="300">
        <f t="shared" si="0"/>
        <v>0</v>
      </c>
    </row>
    <row r="28" spans="1:10" x14ac:dyDescent="0.2">
      <c r="A28" s="74" t="s">
        <v>25</v>
      </c>
      <c r="B28" s="71"/>
      <c r="C28" s="71"/>
      <c r="D28" s="300">
        <f t="shared" si="0"/>
        <v>0</v>
      </c>
    </row>
    <row r="29" spans="1:10" x14ac:dyDescent="0.2">
      <c r="A29" s="74" t="s">
        <v>26</v>
      </c>
      <c r="B29" s="71"/>
      <c r="C29" s="71"/>
      <c r="D29" s="300">
        <f t="shared" si="0"/>
        <v>0</v>
      </c>
    </row>
    <row r="30" spans="1:10" x14ac:dyDescent="0.2">
      <c r="A30" s="74" t="s">
        <v>27</v>
      </c>
      <c r="B30" s="71"/>
      <c r="C30" s="71"/>
      <c r="D30" s="300">
        <f t="shared" si="0"/>
        <v>0</v>
      </c>
    </row>
    <row r="31" spans="1:10" ht="13.5" thickBot="1" x14ac:dyDescent="0.25">
      <c r="A31" s="38" t="s">
        <v>28</v>
      </c>
      <c r="B31" s="56"/>
      <c r="C31" s="56"/>
      <c r="D31" s="301">
        <f t="shared" si="0"/>
        <v>0</v>
      </c>
    </row>
    <row r="32" spans="1:10" ht="13.5" thickTop="1" x14ac:dyDescent="0.2">
      <c r="A32" s="49" t="s">
        <v>4</v>
      </c>
      <c r="B32" s="5">
        <f>SUM(B21:B31)</f>
        <v>42868922278.830002</v>
      </c>
      <c r="C32" s="5">
        <f>SUM(C21:C31)</f>
        <v>34943</v>
      </c>
      <c r="D32" s="302">
        <f t="shared" si="0"/>
        <v>1</v>
      </c>
      <c r="J32" s="303"/>
    </row>
    <row r="33" spans="1:10" x14ac:dyDescent="0.2">
      <c r="A33" s="47"/>
      <c r="B33" s="82"/>
      <c r="C33" s="82"/>
      <c r="J33" s="304"/>
    </row>
    <row r="34" spans="1:10" x14ac:dyDescent="0.2">
      <c r="A34" s="42" t="s">
        <v>32</v>
      </c>
      <c r="B34" s="33"/>
      <c r="C34" s="33"/>
      <c r="D34" s="305"/>
      <c r="E34" s="305"/>
      <c r="F34" s="305"/>
    </row>
    <row r="35" spans="1:10" x14ac:dyDescent="0.2">
      <c r="A35" s="15"/>
      <c r="B35" s="15"/>
      <c r="C35" s="15"/>
    </row>
    <row r="36" spans="1:10" x14ac:dyDescent="0.2">
      <c r="A36" s="88" t="s">
        <v>29</v>
      </c>
      <c r="B36" s="89" t="s">
        <v>16</v>
      </c>
      <c r="C36" s="89" t="s">
        <v>212</v>
      </c>
      <c r="D36" s="299" t="s">
        <v>35</v>
      </c>
    </row>
    <row r="37" spans="1:10" x14ac:dyDescent="0.2">
      <c r="A37" s="67" t="s">
        <v>18</v>
      </c>
      <c r="B37" s="141">
        <v>10819753461.02</v>
      </c>
      <c r="C37" s="49">
        <v>12590</v>
      </c>
      <c r="D37" s="300">
        <f>B37/$B$48</f>
        <v>0.25239154347403908</v>
      </c>
    </row>
    <row r="38" spans="1:10" x14ac:dyDescent="0.2">
      <c r="A38" s="67" t="s">
        <v>19</v>
      </c>
      <c r="B38" s="141">
        <v>11112564436.57</v>
      </c>
      <c r="C38" s="49">
        <v>8447</v>
      </c>
      <c r="D38" s="300">
        <f t="shared" ref="D38:D46" si="1">B38/$B$48</f>
        <v>0.25922192221893853</v>
      </c>
    </row>
    <row r="39" spans="1:10" x14ac:dyDescent="0.2">
      <c r="A39" s="67" t="s">
        <v>20</v>
      </c>
      <c r="B39" s="141">
        <v>20593064538.09</v>
      </c>
      <c r="C39" s="49">
        <v>13699</v>
      </c>
      <c r="D39" s="300">
        <f t="shared" si="1"/>
        <v>0.48037280723206555</v>
      </c>
    </row>
    <row r="40" spans="1:10" x14ac:dyDescent="0.2">
      <c r="A40" s="67" t="s">
        <v>21</v>
      </c>
      <c r="B40" s="141">
        <v>297574292.07999998</v>
      </c>
      <c r="C40" s="49">
        <v>183</v>
      </c>
      <c r="D40" s="300">
        <f t="shared" si="1"/>
        <v>6.9414922573647437E-3</v>
      </c>
    </row>
    <row r="41" spans="1:10" x14ac:dyDescent="0.2">
      <c r="A41" s="67" t="s">
        <v>22</v>
      </c>
      <c r="B41" s="141">
        <v>45965551.060000002</v>
      </c>
      <c r="C41" s="49">
        <v>24</v>
      </c>
      <c r="D41" s="300">
        <f t="shared" si="1"/>
        <v>1.0722348175920889E-3</v>
      </c>
    </row>
    <row r="42" spans="1:10" x14ac:dyDescent="0.2">
      <c r="A42" s="67" t="s">
        <v>23</v>
      </c>
      <c r="B42" s="54"/>
      <c r="C42" s="49"/>
      <c r="D42" s="300">
        <f t="shared" si="1"/>
        <v>0</v>
      </c>
    </row>
    <row r="43" spans="1:10" x14ac:dyDescent="0.2">
      <c r="A43" s="67" t="s">
        <v>24</v>
      </c>
      <c r="B43" s="17"/>
      <c r="C43" s="137"/>
      <c r="D43" s="300">
        <f t="shared" si="1"/>
        <v>0</v>
      </c>
    </row>
    <row r="44" spans="1:10" x14ac:dyDescent="0.2">
      <c r="A44" s="67" t="s">
        <v>25</v>
      </c>
      <c r="B44" s="71"/>
      <c r="C44" s="138"/>
      <c r="D44" s="300">
        <f t="shared" si="1"/>
        <v>0</v>
      </c>
    </row>
    <row r="45" spans="1:10" x14ac:dyDescent="0.2">
      <c r="A45" s="67" t="s">
        <v>26</v>
      </c>
      <c r="B45" s="71"/>
      <c r="C45" s="138"/>
      <c r="D45" s="300">
        <f t="shared" si="1"/>
        <v>0</v>
      </c>
    </row>
    <row r="46" spans="1:10" x14ac:dyDescent="0.2">
      <c r="A46" s="67" t="s">
        <v>27</v>
      </c>
      <c r="B46" s="71"/>
      <c r="C46" s="138"/>
      <c r="D46" s="300">
        <f t="shared" si="1"/>
        <v>0</v>
      </c>
    </row>
    <row r="47" spans="1:10" ht="13.5" thickBot="1" x14ac:dyDescent="0.25">
      <c r="A47" s="43" t="s">
        <v>28</v>
      </c>
      <c r="B47" s="56"/>
      <c r="C47" s="56"/>
      <c r="D47" s="301">
        <f>B47/$B$48</f>
        <v>0</v>
      </c>
    </row>
    <row r="48" spans="1:10" ht="13.5" thickTop="1" x14ac:dyDescent="0.2">
      <c r="A48" s="19" t="s">
        <v>4</v>
      </c>
      <c r="B48" s="140">
        <f>SUM(B37:B47)</f>
        <v>42868922278.82</v>
      </c>
      <c r="C48" s="140">
        <f>SUM(C37:C47)</f>
        <v>34943</v>
      </c>
      <c r="D48" s="302">
        <f>B48/$B$48</f>
        <v>1</v>
      </c>
    </row>
    <row r="50" spans="1:6" x14ac:dyDescent="0.2">
      <c r="A50" s="633" t="s">
        <v>30</v>
      </c>
      <c r="B50" s="633"/>
      <c r="C50" s="633"/>
      <c r="D50" s="633"/>
      <c r="E50" s="633"/>
      <c r="F50" s="633"/>
    </row>
    <row r="51" spans="1:6" x14ac:dyDescent="0.2">
      <c r="A51" s="306"/>
      <c r="B51" s="307"/>
      <c r="C51" s="307"/>
    </row>
    <row r="52" spans="1:6" x14ac:dyDescent="0.2">
      <c r="A52" s="42" t="s">
        <v>33</v>
      </c>
      <c r="B52" s="84"/>
      <c r="C52" s="84"/>
    </row>
    <row r="53" spans="1:6" x14ac:dyDescent="0.2">
      <c r="A53" s="86"/>
      <c r="B53" s="86"/>
      <c r="C53" s="86"/>
    </row>
    <row r="54" spans="1:6" x14ac:dyDescent="0.2">
      <c r="A54" s="85" t="s">
        <v>15</v>
      </c>
      <c r="B54" s="48" t="s">
        <v>16</v>
      </c>
      <c r="C54" s="58" t="s">
        <v>212</v>
      </c>
      <c r="D54" s="299" t="s">
        <v>35</v>
      </c>
    </row>
    <row r="55" spans="1:6" x14ac:dyDescent="0.2">
      <c r="A55" s="6" t="s">
        <v>18</v>
      </c>
      <c r="B55" s="23">
        <v>6542139291.1599998</v>
      </c>
      <c r="C55" s="73">
        <v>550</v>
      </c>
      <c r="D55" s="300">
        <f>B55/$B$66</f>
        <v>0.92712868139914517</v>
      </c>
    </row>
    <row r="56" spans="1:6" x14ac:dyDescent="0.2">
      <c r="A56" s="6" t="s">
        <v>19</v>
      </c>
      <c r="B56" s="50">
        <v>243607253.88</v>
      </c>
      <c r="C56" s="9">
        <v>26</v>
      </c>
      <c r="D56" s="300">
        <f t="shared" ref="D56:D66" si="2">B56/$B$66</f>
        <v>3.4523152445594646E-2</v>
      </c>
    </row>
    <row r="57" spans="1:6" x14ac:dyDescent="0.2">
      <c r="A57" s="6" t="s">
        <v>20</v>
      </c>
      <c r="B57" s="50">
        <v>270597868</v>
      </c>
      <c r="C57" s="9">
        <v>23</v>
      </c>
      <c r="D57" s="300">
        <f t="shared" si="2"/>
        <v>3.834816615526021E-2</v>
      </c>
    </row>
    <row r="58" spans="1:6" x14ac:dyDescent="0.2">
      <c r="A58" s="6" t="s">
        <v>21</v>
      </c>
      <c r="B58" s="65"/>
      <c r="C58" s="70"/>
      <c r="D58" s="300">
        <f t="shared" si="2"/>
        <v>0</v>
      </c>
    </row>
    <row r="59" spans="1:6" x14ac:dyDescent="0.2">
      <c r="A59" s="6" t="s">
        <v>22</v>
      </c>
      <c r="B59" s="40"/>
      <c r="C59" s="40"/>
      <c r="D59" s="300">
        <f t="shared" si="2"/>
        <v>0</v>
      </c>
    </row>
    <row r="60" spans="1:6" x14ac:dyDescent="0.2">
      <c r="A60" s="6" t="s">
        <v>23</v>
      </c>
      <c r="B60" s="40"/>
      <c r="C60" s="40"/>
      <c r="D60" s="300">
        <f t="shared" si="2"/>
        <v>0</v>
      </c>
    </row>
    <row r="61" spans="1:6" x14ac:dyDescent="0.2">
      <c r="A61" s="6" t="s">
        <v>24</v>
      </c>
      <c r="B61" s="40"/>
      <c r="C61" s="40"/>
      <c r="D61" s="300">
        <f t="shared" si="2"/>
        <v>0</v>
      </c>
    </row>
    <row r="62" spans="1:6" x14ac:dyDescent="0.2">
      <c r="A62" s="6" t="s">
        <v>25</v>
      </c>
      <c r="B62" s="40"/>
      <c r="C62" s="40"/>
      <c r="D62" s="300">
        <f t="shared" si="2"/>
        <v>0</v>
      </c>
    </row>
    <row r="63" spans="1:6" x14ac:dyDescent="0.2">
      <c r="A63" s="6" t="s">
        <v>26</v>
      </c>
      <c r="B63" s="40"/>
      <c r="C63" s="40"/>
      <c r="D63" s="300">
        <f t="shared" si="2"/>
        <v>0</v>
      </c>
    </row>
    <row r="64" spans="1:6" x14ac:dyDescent="0.2">
      <c r="A64" s="6" t="s">
        <v>27</v>
      </c>
      <c r="B64" s="40"/>
      <c r="C64" s="40"/>
      <c r="D64" s="300">
        <f t="shared" si="2"/>
        <v>0</v>
      </c>
    </row>
    <row r="65" spans="1:4" ht="13.5" thickBot="1" x14ac:dyDescent="0.25">
      <c r="A65" s="25" t="s">
        <v>28</v>
      </c>
      <c r="B65" s="63"/>
      <c r="C65" s="63"/>
      <c r="D65" s="301">
        <f t="shared" si="2"/>
        <v>0</v>
      </c>
    </row>
    <row r="66" spans="1:4" ht="13.5" thickTop="1" x14ac:dyDescent="0.2">
      <c r="A66" s="1" t="s">
        <v>4</v>
      </c>
      <c r="B66" s="5">
        <f>SUM(B55:B65)</f>
        <v>7056344413.04</v>
      </c>
      <c r="C66" s="5">
        <f>SUM(C55:C65)</f>
        <v>599</v>
      </c>
      <c r="D66" s="302">
        <f t="shared" si="2"/>
        <v>1</v>
      </c>
    </row>
    <row r="67" spans="1:4" x14ac:dyDescent="0.2">
      <c r="A67" s="2"/>
      <c r="B67" s="66"/>
      <c r="C67" s="66"/>
    </row>
    <row r="68" spans="1:4" x14ac:dyDescent="0.2">
      <c r="A68" s="2"/>
      <c r="B68" s="66"/>
      <c r="C68" s="66"/>
    </row>
    <row r="69" spans="1:4" x14ac:dyDescent="0.2">
      <c r="A69" s="42" t="s">
        <v>34</v>
      </c>
      <c r="B69" s="84"/>
      <c r="C69" s="84"/>
    </row>
    <row r="70" spans="1:4" x14ac:dyDescent="0.2">
      <c r="A70" s="55"/>
      <c r="B70" s="55"/>
      <c r="C70" s="55"/>
    </row>
    <row r="71" spans="1:4" x14ac:dyDescent="0.2">
      <c r="A71" s="57" t="s">
        <v>29</v>
      </c>
      <c r="B71" s="48" t="s">
        <v>16</v>
      </c>
      <c r="C71" s="58" t="s">
        <v>211</v>
      </c>
      <c r="D71" s="299" t="s">
        <v>35</v>
      </c>
    </row>
    <row r="72" spans="1:4" x14ac:dyDescent="0.2">
      <c r="A72" s="75" t="s">
        <v>18</v>
      </c>
      <c r="B72" s="23">
        <v>6727468037.0900002</v>
      </c>
      <c r="C72" s="73">
        <v>569</v>
      </c>
      <c r="D72" s="300">
        <f>B72/$B$66</f>
        <v>0.95339281124908781</v>
      </c>
    </row>
    <row r="73" spans="1:4" x14ac:dyDescent="0.2">
      <c r="A73" s="80" t="s">
        <v>19</v>
      </c>
      <c r="B73" s="50">
        <v>224174824.94</v>
      </c>
      <c r="C73" s="9">
        <v>22</v>
      </c>
      <c r="D73" s="300">
        <f t="shared" ref="D73:D83" si="3">B73/$B$66</f>
        <v>3.1769257822184656E-2</v>
      </c>
    </row>
    <row r="74" spans="1:4" x14ac:dyDescent="0.2">
      <c r="A74" s="80" t="s">
        <v>20</v>
      </c>
      <c r="B74" s="50">
        <v>69593551</v>
      </c>
      <c r="C74" s="9">
        <v>6</v>
      </c>
      <c r="D74" s="300">
        <f t="shared" si="3"/>
        <v>9.8625501997028873E-3</v>
      </c>
    </row>
    <row r="75" spans="1:4" x14ac:dyDescent="0.2">
      <c r="A75" s="80" t="s">
        <v>21</v>
      </c>
      <c r="B75" s="17">
        <v>22383000</v>
      </c>
      <c r="C75" s="70">
        <v>1</v>
      </c>
      <c r="D75" s="300">
        <f t="shared" si="3"/>
        <v>3.1720390459735229E-3</v>
      </c>
    </row>
    <row r="76" spans="1:4" x14ac:dyDescent="0.2">
      <c r="A76" s="80" t="s">
        <v>22</v>
      </c>
      <c r="B76" s="17">
        <v>12725000</v>
      </c>
      <c r="C76" s="70">
        <v>1</v>
      </c>
      <c r="D76" s="300">
        <f t="shared" si="3"/>
        <v>1.8033416816339669E-3</v>
      </c>
    </row>
    <row r="77" spans="1:4" x14ac:dyDescent="0.2">
      <c r="A77" s="80" t="s">
        <v>23</v>
      </c>
      <c r="B77" s="17"/>
      <c r="C77" s="70"/>
      <c r="D77" s="300">
        <f t="shared" si="3"/>
        <v>0</v>
      </c>
    </row>
    <row r="78" spans="1:4" x14ac:dyDescent="0.2">
      <c r="A78" s="80" t="s">
        <v>24</v>
      </c>
      <c r="B78" s="17"/>
      <c r="C78" s="70"/>
      <c r="D78" s="300">
        <f t="shared" si="3"/>
        <v>0</v>
      </c>
    </row>
    <row r="79" spans="1:4" x14ac:dyDescent="0.2">
      <c r="A79" s="80" t="s">
        <v>25</v>
      </c>
      <c r="B79" s="40"/>
      <c r="C79" s="40"/>
      <c r="D79" s="300">
        <f t="shared" si="3"/>
        <v>0</v>
      </c>
    </row>
    <row r="80" spans="1:4" x14ac:dyDescent="0.2">
      <c r="A80" s="80" t="s">
        <v>26</v>
      </c>
      <c r="B80" s="40"/>
      <c r="C80" s="40"/>
      <c r="D80" s="300">
        <f t="shared" si="3"/>
        <v>0</v>
      </c>
    </row>
    <row r="81" spans="1:13" x14ac:dyDescent="0.2">
      <c r="A81" s="80" t="s">
        <v>27</v>
      </c>
      <c r="B81" s="40"/>
      <c r="C81" s="40"/>
      <c r="D81" s="300">
        <f t="shared" si="3"/>
        <v>0</v>
      </c>
    </row>
    <row r="82" spans="1:13" ht="13.5" thickBot="1" x14ac:dyDescent="0.25">
      <c r="A82" s="36" t="s">
        <v>28</v>
      </c>
      <c r="B82" s="63"/>
      <c r="C82" s="63"/>
      <c r="D82" s="301">
        <f t="shared" si="3"/>
        <v>0</v>
      </c>
    </row>
    <row r="83" spans="1:13" ht="13.5" thickTop="1" x14ac:dyDescent="0.2">
      <c r="A83" s="65" t="s">
        <v>4</v>
      </c>
      <c r="B83" s="155">
        <f>SUM(B72:B82)</f>
        <v>7056344413.0299997</v>
      </c>
      <c r="C83" s="155">
        <f>SUM(C72:C82)</f>
        <v>599</v>
      </c>
      <c r="D83" s="302">
        <f t="shared" si="3"/>
        <v>0.9999999999985828</v>
      </c>
    </row>
    <row r="84" spans="1:13" x14ac:dyDescent="0.2">
      <c r="A84" s="215"/>
      <c r="B84" s="216"/>
      <c r="C84" s="216"/>
      <c r="D84" s="308"/>
    </row>
    <row r="86" spans="1:13" x14ac:dyDescent="0.2">
      <c r="A86" s="629" t="s">
        <v>77</v>
      </c>
      <c r="B86" s="630"/>
      <c r="C86" s="630"/>
      <c r="D86" s="630"/>
      <c r="E86" s="630"/>
      <c r="F86" s="630"/>
      <c r="G86" s="630"/>
      <c r="H86" s="630"/>
      <c r="I86" s="630"/>
      <c r="J86" s="630"/>
      <c r="K86" s="630"/>
      <c r="L86" s="630"/>
      <c r="M86" s="471"/>
    </row>
    <row r="87" spans="1:13" s="317" customFormat="1" x14ac:dyDescent="0.2">
      <c r="A87" s="310"/>
      <c r="B87" s="311" t="s">
        <v>4</v>
      </c>
      <c r="C87" s="312" t="s">
        <v>37</v>
      </c>
      <c r="D87" s="312" t="s">
        <v>38</v>
      </c>
      <c r="E87" s="313" t="s">
        <v>39</v>
      </c>
      <c r="F87" s="314" t="s">
        <v>40</v>
      </c>
      <c r="G87" s="315" t="s">
        <v>41</v>
      </c>
      <c r="H87" s="315" t="s">
        <v>42</v>
      </c>
      <c r="I87" s="315" t="s">
        <v>43</v>
      </c>
      <c r="J87" s="315" t="s">
        <v>44</v>
      </c>
      <c r="K87" s="315" t="s">
        <v>45</v>
      </c>
      <c r="L87" s="315" t="s">
        <v>46</v>
      </c>
      <c r="M87" s="316" t="s">
        <v>47</v>
      </c>
    </row>
    <row r="88" spans="1:13" x14ac:dyDescent="0.2">
      <c r="A88" s="249" t="s">
        <v>48</v>
      </c>
      <c r="B88" s="154">
        <f>SUM(C88:M88)</f>
        <v>8540069032.1099997</v>
      </c>
      <c r="C88" s="154">
        <v>2633879919.0799999</v>
      </c>
      <c r="D88" s="154">
        <v>2259720944.8499999</v>
      </c>
      <c r="E88" s="154">
        <v>3618131826.8099999</v>
      </c>
      <c r="F88" s="154">
        <v>20391369.25</v>
      </c>
      <c r="G88" s="154">
        <v>7944972.1200000001</v>
      </c>
      <c r="H88" s="154">
        <v>0</v>
      </c>
      <c r="I88" s="154">
        <v>0</v>
      </c>
      <c r="J88" s="154">
        <v>0</v>
      </c>
      <c r="K88" s="154">
        <v>0</v>
      </c>
      <c r="L88" s="154">
        <v>0</v>
      </c>
      <c r="M88" s="154">
        <v>0</v>
      </c>
    </row>
    <row r="89" spans="1:13" x14ac:dyDescent="0.2">
      <c r="A89" s="250" t="s">
        <v>49</v>
      </c>
      <c r="B89" s="154">
        <f t="shared" ref="B89:B107" si="4">SUM(C89:M89)</f>
        <v>1184384105.27</v>
      </c>
      <c r="C89" s="154">
        <v>264692066.96000001</v>
      </c>
      <c r="D89" s="154">
        <v>300210684.22000003</v>
      </c>
      <c r="E89" s="154">
        <v>602850824.47000003</v>
      </c>
      <c r="F89" s="154">
        <v>12554529.619999999</v>
      </c>
      <c r="G89" s="154">
        <v>4076000</v>
      </c>
      <c r="H89" s="154">
        <v>0</v>
      </c>
      <c r="I89" s="154">
        <v>0</v>
      </c>
      <c r="J89" s="154">
        <v>0</v>
      </c>
      <c r="K89" s="154">
        <v>0</v>
      </c>
      <c r="L89" s="154">
        <v>0</v>
      </c>
      <c r="M89" s="154">
        <v>0</v>
      </c>
    </row>
    <row r="90" spans="1:13" x14ac:dyDescent="0.2">
      <c r="A90" s="250" t="s">
        <v>50</v>
      </c>
      <c r="B90" s="154">
        <f t="shared" si="4"/>
        <v>2005225240.74</v>
      </c>
      <c r="C90" s="154">
        <v>636365447.95000005</v>
      </c>
      <c r="D90" s="154">
        <v>537719804.55999994</v>
      </c>
      <c r="E90" s="154">
        <v>826766967.73000002</v>
      </c>
      <c r="F90" s="154">
        <v>4373020.5</v>
      </c>
      <c r="G90" s="154"/>
      <c r="H90" s="154">
        <v>0</v>
      </c>
      <c r="I90" s="154">
        <v>0</v>
      </c>
      <c r="J90" s="154">
        <v>0</v>
      </c>
      <c r="K90" s="154">
        <v>0</v>
      </c>
      <c r="L90" s="154">
        <v>0</v>
      </c>
      <c r="M90" s="154">
        <v>0</v>
      </c>
    </row>
    <row r="91" spans="1:13" x14ac:dyDescent="0.2">
      <c r="A91" s="250" t="s">
        <v>51</v>
      </c>
      <c r="B91" s="154">
        <f t="shared" si="4"/>
        <v>15892960.93</v>
      </c>
      <c r="C91" s="154">
        <v>2558808.81</v>
      </c>
      <c r="D91" s="154">
        <v>1200000</v>
      </c>
      <c r="E91" s="154">
        <v>12134152.119999999</v>
      </c>
      <c r="F91" s="154"/>
      <c r="G91" s="154"/>
      <c r="H91" s="154">
        <v>0</v>
      </c>
      <c r="I91" s="154">
        <v>0</v>
      </c>
      <c r="J91" s="154">
        <v>0</v>
      </c>
      <c r="K91" s="154">
        <v>0</v>
      </c>
      <c r="L91" s="154">
        <v>0</v>
      </c>
      <c r="M91" s="154">
        <v>0</v>
      </c>
    </row>
    <row r="92" spans="1:13" x14ac:dyDescent="0.2">
      <c r="A92" s="250" t="s">
        <v>52</v>
      </c>
      <c r="B92" s="154">
        <f t="shared" si="4"/>
        <v>1217177780.77</v>
      </c>
      <c r="C92" s="154">
        <v>261398297.94</v>
      </c>
      <c r="D92" s="154">
        <v>300850018.38</v>
      </c>
      <c r="E92" s="154">
        <v>643266378.63999999</v>
      </c>
      <c r="F92" s="154">
        <v>11663085.810000001</v>
      </c>
      <c r="G92" s="154"/>
      <c r="H92" s="154">
        <v>0</v>
      </c>
      <c r="I92" s="154">
        <v>0</v>
      </c>
      <c r="J92" s="154">
        <v>0</v>
      </c>
      <c r="K92" s="154">
        <v>0</v>
      </c>
      <c r="L92" s="154">
        <v>0</v>
      </c>
      <c r="M92" s="154">
        <v>0</v>
      </c>
    </row>
    <row r="93" spans="1:13" x14ac:dyDescent="0.2">
      <c r="A93" s="250" t="s">
        <v>53</v>
      </c>
      <c r="B93" s="154">
        <f t="shared" si="4"/>
        <v>1009588557.1</v>
      </c>
      <c r="C93" s="154">
        <v>197022262.69</v>
      </c>
      <c r="D93" s="154">
        <v>247053174.41</v>
      </c>
      <c r="E93" s="154">
        <v>561770508.12</v>
      </c>
      <c r="F93" s="154">
        <v>1942611.88</v>
      </c>
      <c r="G93" s="154">
        <v>1800000</v>
      </c>
      <c r="H93" s="154">
        <v>0</v>
      </c>
      <c r="I93" s="154">
        <v>0</v>
      </c>
      <c r="J93" s="154">
        <v>0</v>
      </c>
      <c r="K93" s="154">
        <v>0</v>
      </c>
      <c r="L93" s="154">
        <v>0</v>
      </c>
      <c r="M93" s="154">
        <v>0</v>
      </c>
    </row>
    <row r="94" spans="1:13" x14ac:dyDescent="0.2">
      <c r="A94" s="250" t="s">
        <v>54</v>
      </c>
      <c r="B94" s="154">
        <f t="shared" si="4"/>
        <v>1273062680.3699999</v>
      </c>
      <c r="C94" s="154">
        <v>344982767.62</v>
      </c>
      <c r="D94" s="154">
        <v>262224933.38</v>
      </c>
      <c r="E94" s="154">
        <v>645341332.12</v>
      </c>
      <c r="F94" s="154">
        <v>7788647.25</v>
      </c>
      <c r="G94" s="154">
        <v>12725000</v>
      </c>
      <c r="H94" s="154">
        <v>0</v>
      </c>
      <c r="I94" s="154">
        <v>0</v>
      </c>
      <c r="J94" s="154">
        <v>0</v>
      </c>
      <c r="K94" s="154">
        <v>0</v>
      </c>
      <c r="L94" s="154">
        <v>0</v>
      </c>
      <c r="M94" s="154">
        <v>0</v>
      </c>
    </row>
    <row r="95" spans="1:13" x14ac:dyDescent="0.2">
      <c r="A95" s="250" t="s">
        <v>55</v>
      </c>
      <c r="B95" s="154">
        <f t="shared" si="4"/>
        <v>1552574786</v>
      </c>
      <c r="C95" s="154">
        <v>280602657.98000002</v>
      </c>
      <c r="D95" s="154">
        <v>412174392.44999999</v>
      </c>
      <c r="E95" s="154">
        <v>811627671.45000005</v>
      </c>
      <c r="F95" s="154">
        <v>43430064.119999997</v>
      </c>
      <c r="G95" s="154">
        <v>4740000</v>
      </c>
      <c r="H95" s="154">
        <v>0</v>
      </c>
      <c r="I95" s="154">
        <v>0</v>
      </c>
      <c r="J95" s="154">
        <v>0</v>
      </c>
      <c r="K95" s="154">
        <v>0</v>
      </c>
      <c r="L95" s="154">
        <v>0</v>
      </c>
      <c r="M95" s="154">
        <v>0</v>
      </c>
    </row>
    <row r="96" spans="1:13" x14ac:dyDescent="0.2">
      <c r="A96" s="250" t="s">
        <v>56</v>
      </c>
      <c r="B96" s="154">
        <f t="shared" si="4"/>
        <v>1748071793.54</v>
      </c>
      <c r="C96" s="154">
        <v>354999509.08999997</v>
      </c>
      <c r="D96" s="154">
        <v>407149789.80000001</v>
      </c>
      <c r="E96" s="154">
        <v>944947043.26999998</v>
      </c>
      <c r="F96" s="154">
        <v>34961951.380000003</v>
      </c>
      <c r="G96" s="154">
        <v>6013500</v>
      </c>
      <c r="H96" s="154">
        <v>0</v>
      </c>
      <c r="I96" s="154">
        <v>0</v>
      </c>
      <c r="J96" s="154">
        <v>0</v>
      </c>
      <c r="K96" s="154">
        <v>0</v>
      </c>
      <c r="L96" s="154">
        <v>0</v>
      </c>
      <c r="M96" s="154">
        <v>0</v>
      </c>
    </row>
    <row r="97" spans="1:13" x14ac:dyDescent="0.2">
      <c r="A97" s="250" t="s">
        <v>57</v>
      </c>
      <c r="B97" s="154">
        <f t="shared" si="4"/>
        <v>977689443.34000003</v>
      </c>
      <c r="C97" s="154">
        <v>268556061.25</v>
      </c>
      <c r="D97" s="154">
        <v>239501294.38</v>
      </c>
      <c r="E97" s="154">
        <v>465870016.76999998</v>
      </c>
      <c r="F97" s="154">
        <v>2346715.94</v>
      </c>
      <c r="G97" s="154">
        <v>1415355</v>
      </c>
      <c r="H97" s="154">
        <v>0</v>
      </c>
      <c r="I97" s="154">
        <v>0</v>
      </c>
      <c r="J97" s="154">
        <v>0</v>
      </c>
      <c r="K97" s="154">
        <v>0</v>
      </c>
      <c r="L97" s="154">
        <v>0</v>
      </c>
      <c r="M97" s="154">
        <v>0</v>
      </c>
    </row>
    <row r="98" spans="1:13" x14ac:dyDescent="0.2">
      <c r="A98" s="250" t="s">
        <v>58</v>
      </c>
      <c r="B98" s="154">
        <f t="shared" si="4"/>
        <v>9851226690.7000008</v>
      </c>
      <c r="C98" s="154">
        <v>7177444374.6700001</v>
      </c>
      <c r="D98" s="154">
        <v>1157263620.4400001</v>
      </c>
      <c r="E98" s="154">
        <v>1497018695.5899999</v>
      </c>
      <c r="F98" s="154">
        <v>19500000</v>
      </c>
      <c r="G98" s="154"/>
      <c r="H98" s="154">
        <v>0</v>
      </c>
      <c r="I98" s="154">
        <v>0</v>
      </c>
      <c r="J98" s="154">
        <v>0</v>
      </c>
      <c r="K98" s="154">
        <v>0</v>
      </c>
      <c r="L98" s="154">
        <v>0</v>
      </c>
      <c r="M98" s="154">
        <v>0</v>
      </c>
    </row>
    <row r="99" spans="1:13" x14ac:dyDescent="0.2">
      <c r="A99" s="250" t="s">
        <v>59</v>
      </c>
      <c r="B99" s="154">
        <f t="shared" si="4"/>
        <v>3951427529.9100003</v>
      </c>
      <c r="C99" s="154">
        <v>876734484.5</v>
      </c>
      <c r="D99" s="154">
        <v>1003494474.36</v>
      </c>
      <c r="E99" s="154">
        <v>2030911485.3800001</v>
      </c>
      <c r="F99" s="154">
        <v>37146414.049999997</v>
      </c>
      <c r="G99" s="154">
        <v>3140671.62</v>
      </c>
      <c r="H99" s="154">
        <v>0</v>
      </c>
      <c r="I99" s="154">
        <v>0</v>
      </c>
      <c r="J99" s="154">
        <v>0</v>
      </c>
      <c r="K99" s="154">
        <v>0</v>
      </c>
      <c r="L99" s="154">
        <v>0</v>
      </c>
      <c r="M99" s="154">
        <v>0</v>
      </c>
    </row>
    <row r="100" spans="1:13" x14ac:dyDescent="0.2">
      <c r="A100" s="250" t="s">
        <v>60</v>
      </c>
      <c r="B100" s="154">
        <f t="shared" si="4"/>
        <v>4245685475.25</v>
      </c>
      <c r="C100" s="154">
        <v>1208625431.03</v>
      </c>
      <c r="D100" s="154">
        <v>1109195987.4100001</v>
      </c>
      <c r="E100" s="154">
        <v>1915601092.0599999</v>
      </c>
      <c r="F100" s="154">
        <v>12262964.75</v>
      </c>
      <c r="G100" s="154"/>
      <c r="H100" s="154">
        <v>0</v>
      </c>
      <c r="I100" s="154">
        <v>0</v>
      </c>
      <c r="J100" s="154">
        <v>0</v>
      </c>
      <c r="K100" s="154">
        <v>0</v>
      </c>
      <c r="L100" s="154">
        <v>0</v>
      </c>
      <c r="M100" s="154">
        <v>0</v>
      </c>
    </row>
    <row r="101" spans="1:13" x14ac:dyDescent="0.2">
      <c r="A101" s="250" t="s">
        <v>61</v>
      </c>
      <c r="B101" s="154">
        <f t="shared" si="4"/>
        <v>91492220.969999999</v>
      </c>
      <c r="C101" s="154">
        <v>13225533.09</v>
      </c>
      <c r="D101" s="154">
        <v>20429728.190000001</v>
      </c>
      <c r="E101" s="154">
        <v>57836959.689999998</v>
      </c>
      <c r="F101" s="154"/>
      <c r="G101" s="154"/>
      <c r="H101" s="154">
        <v>0</v>
      </c>
      <c r="I101" s="154">
        <v>0</v>
      </c>
      <c r="J101" s="154">
        <v>0</v>
      </c>
      <c r="K101" s="154">
        <v>0</v>
      </c>
      <c r="L101" s="154">
        <v>0</v>
      </c>
      <c r="M101" s="154">
        <v>0</v>
      </c>
    </row>
    <row r="102" spans="1:13" x14ac:dyDescent="0.2">
      <c r="A102" s="250" t="s">
        <v>62</v>
      </c>
      <c r="B102" s="154">
        <f t="shared" si="4"/>
        <v>6174846610.3499994</v>
      </c>
      <c r="C102" s="154">
        <v>1667840112.9100001</v>
      </c>
      <c r="D102" s="154">
        <v>1634410604.1199999</v>
      </c>
      <c r="E102" s="154">
        <v>2844157919.6599998</v>
      </c>
      <c r="F102" s="154">
        <v>20988157.91</v>
      </c>
      <c r="G102" s="154">
        <v>7449815.75</v>
      </c>
      <c r="H102" s="154">
        <v>0</v>
      </c>
      <c r="I102" s="154">
        <v>0</v>
      </c>
      <c r="J102" s="154">
        <v>0</v>
      </c>
      <c r="K102" s="154">
        <v>0</v>
      </c>
      <c r="L102" s="154">
        <v>0</v>
      </c>
      <c r="M102" s="154">
        <v>0</v>
      </c>
    </row>
    <row r="103" spans="1:13" x14ac:dyDescent="0.2">
      <c r="A103" s="250" t="s">
        <v>63</v>
      </c>
      <c r="B103" s="154">
        <f t="shared" si="4"/>
        <v>2724648588.0300002</v>
      </c>
      <c r="C103" s="154">
        <v>497173616.33999997</v>
      </c>
      <c r="D103" s="154">
        <v>663555358.69000006</v>
      </c>
      <c r="E103" s="154">
        <v>1506595784.6900001</v>
      </c>
      <c r="F103" s="154">
        <v>50140775.5</v>
      </c>
      <c r="G103" s="154">
        <v>7183052.8099999996</v>
      </c>
      <c r="H103" s="154">
        <v>0</v>
      </c>
      <c r="I103" s="154">
        <v>0</v>
      </c>
      <c r="J103" s="154">
        <v>0</v>
      </c>
      <c r="K103" s="154">
        <v>0</v>
      </c>
      <c r="L103" s="154">
        <v>0</v>
      </c>
      <c r="M103" s="154">
        <v>0</v>
      </c>
    </row>
    <row r="104" spans="1:13" x14ac:dyDescent="0.2">
      <c r="A104" s="250" t="s">
        <v>64</v>
      </c>
      <c r="B104" s="154">
        <f t="shared" si="4"/>
        <v>445888676.79999995</v>
      </c>
      <c r="C104" s="154">
        <v>92000442.390000001</v>
      </c>
      <c r="D104" s="154">
        <v>90732959.379999995</v>
      </c>
      <c r="E104" s="154">
        <v>261325275.03</v>
      </c>
      <c r="F104" s="154">
        <v>1830000</v>
      </c>
      <c r="G104" s="154"/>
      <c r="H104" s="154">
        <v>0</v>
      </c>
      <c r="I104" s="154">
        <v>0</v>
      </c>
      <c r="J104" s="154">
        <v>0</v>
      </c>
      <c r="K104" s="154">
        <v>0</v>
      </c>
      <c r="L104" s="154">
        <v>0</v>
      </c>
      <c r="M104" s="154">
        <v>0</v>
      </c>
    </row>
    <row r="105" spans="1:13" x14ac:dyDescent="0.2">
      <c r="A105" s="250" t="s">
        <v>65</v>
      </c>
      <c r="B105" s="154">
        <f t="shared" si="4"/>
        <v>1194860170.1799998</v>
      </c>
      <c r="C105" s="154">
        <v>217447469.21000001</v>
      </c>
      <c r="D105" s="154">
        <v>280331926.94</v>
      </c>
      <c r="E105" s="154">
        <v>673461665.52999997</v>
      </c>
      <c r="F105" s="154">
        <v>22569108.5</v>
      </c>
      <c r="G105" s="154">
        <v>1050000</v>
      </c>
      <c r="H105" s="154">
        <v>0</v>
      </c>
      <c r="I105" s="154">
        <v>0</v>
      </c>
      <c r="J105" s="154">
        <v>0</v>
      </c>
      <c r="K105" s="154">
        <v>0</v>
      </c>
      <c r="L105" s="154">
        <v>0</v>
      </c>
      <c r="M105" s="154">
        <v>0</v>
      </c>
    </row>
    <row r="106" spans="1:13" ht="13.5" thickBot="1" x14ac:dyDescent="0.25">
      <c r="A106" s="251" t="s">
        <v>66</v>
      </c>
      <c r="B106" s="268">
        <f t="shared" si="4"/>
        <v>1721454349.51</v>
      </c>
      <c r="C106" s="157">
        <v>551672234.61000001</v>
      </c>
      <c r="D106" s="157">
        <v>409519565.57999998</v>
      </c>
      <c r="E106" s="157">
        <v>743042489.95000005</v>
      </c>
      <c r="F106" s="157">
        <v>16067875.619999999</v>
      </c>
      <c r="G106" s="157">
        <v>1152183.75</v>
      </c>
      <c r="H106" s="157">
        <v>0</v>
      </c>
      <c r="I106" s="157">
        <v>0</v>
      </c>
      <c r="J106" s="157">
        <v>0</v>
      </c>
      <c r="K106" s="157">
        <v>0</v>
      </c>
      <c r="L106" s="157">
        <v>0</v>
      </c>
      <c r="M106" s="157">
        <v>0</v>
      </c>
    </row>
    <row r="107" spans="1:13" ht="13.5" thickTop="1" x14ac:dyDescent="0.2">
      <c r="A107" s="257" t="s">
        <v>4</v>
      </c>
      <c r="B107" s="156">
        <f t="shared" si="4"/>
        <v>49925266691.870003</v>
      </c>
      <c r="C107" s="156">
        <f>SUM(C88:C106)</f>
        <v>17547221498.119999</v>
      </c>
      <c r="D107" s="156">
        <f>SUM(D88:D106)</f>
        <v>11336739261.540001</v>
      </c>
      <c r="E107" s="156">
        <f>SUM(E88:E106)</f>
        <v>20662658089.079998</v>
      </c>
      <c r="F107" s="156">
        <f>SUM(F88:F106)</f>
        <v>319957292.08000004</v>
      </c>
      <c r="G107" s="156">
        <f>SUM(G88:G106)</f>
        <v>58690551.050000004</v>
      </c>
      <c r="H107" s="162">
        <f t="shared" ref="H107:M107" si="5">SUM(H88:H106)</f>
        <v>0</v>
      </c>
      <c r="I107" s="162">
        <f t="shared" si="5"/>
        <v>0</v>
      </c>
      <c r="J107" s="162">
        <f t="shared" si="5"/>
        <v>0</v>
      </c>
      <c r="K107" s="162">
        <f t="shared" si="5"/>
        <v>0</v>
      </c>
      <c r="L107" s="162">
        <f t="shared" si="5"/>
        <v>0</v>
      </c>
      <c r="M107" s="162">
        <f t="shared" si="5"/>
        <v>0</v>
      </c>
    </row>
    <row r="108" spans="1:13" x14ac:dyDescent="0.2">
      <c r="A108" s="217"/>
      <c r="B108" s="218"/>
      <c r="C108" s="218"/>
      <c r="D108" s="218"/>
      <c r="E108" s="218"/>
      <c r="F108" s="218"/>
      <c r="G108" s="218"/>
      <c r="H108" s="219"/>
      <c r="I108" s="219"/>
      <c r="J108" s="219"/>
      <c r="K108" s="219"/>
      <c r="L108" s="219"/>
      <c r="M108" s="219"/>
    </row>
    <row r="110" spans="1:13" x14ac:dyDescent="0.2">
      <c r="A110" s="318" t="s">
        <v>74</v>
      </c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20"/>
    </row>
    <row r="111" spans="1:13" s="326" customFormat="1" x14ac:dyDescent="0.2">
      <c r="A111" s="321"/>
      <c r="B111" s="322" t="s">
        <v>4</v>
      </c>
      <c r="C111" s="323" t="s">
        <v>37</v>
      </c>
      <c r="D111" s="323" t="s">
        <v>38</v>
      </c>
      <c r="E111" s="324" t="s">
        <v>39</v>
      </c>
      <c r="F111" s="325" t="s">
        <v>40</v>
      </c>
      <c r="G111" s="325" t="s">
        <v>41</v>
      </c>
      <c r="H111" s="325" t="s">
        <v>42</v>
      </c>
      <c r="I111" s="325" t="s">
        <v>43</v>
      </c>
      <c r="J111" s="325" t="s">
        <v>44</v>
      </c>
      <c r="K111" s="325" t="s">
        <v>45</v>
      </c>
      <c r="L111" s="325" t="s">
        <v>46</v>
      </c>
      <c r="M111" s="323" t="s">
        <v>47</v>
      </c>
    </row>
    <row r="112" spans="1:13" x14ac:dyDescent="0.2">
      <c r="A112" s="108"/>
      <c r="B112" s="107"/>
      <c r="C112" s="123"/>
      <c r="D112" s="123"/>
      <c r="E112" s="136"/>
      <c r="F112" s="123"/>
      <c r="G112" s="123"/>
      <c r="H112" s="123"/>
      <c r="I112" s="123"/>
      <c r="J112" s="123"/>
      <c r="K112" s="123"/>
      <c r="L112" s="123"/>
      <c r="M112" s="123"/>
    </row>
    <row r="113" spans="1:15" ht="25.5" x14ac:dyDescent="0.2">
      <c r="A113" s="134" t="s">
        <v>68</v>
      </c>
      <c r="B113" s="177" t="s">
        <v>16</v>
      </c>
      <c r="C113" s="129" t="s">
        <v>16</v>
      </c>
      <c r="D113" s="129" t="s">
        <v>16</v>
      </c>
      <c r="E113" s="127" t="s">
        <v>16</v>
      </c>
      <c r="F113" s="129" t="s">
        <v>16</v>
      </c>
      <c r="G113" s="129" t="s">
        <v>16</v>
      </c>
      <c r="H113" s="129" t="s">
        <v>16</v>
      </c>
      <c r="I113" s="129" t="s">
        <v>16</v>
      </c>
      <c r="J113" s="129" t="s">
        <v>16</v>
      </c>
      <c r="K113" s="129" t="s">
        <v>16</v>
      </c>
      <c r="L113" s="129" t="s">
        <v>16</v>
      </c>
      <c r="M113" s="129" t="s">
        <v>16</v>
      </c>
    </row>
    <row r="114" spans="1:15" x14ac:dyDescent="0.2">
      <c r="A114" s="253" t="s">
        <v>75</v>
      </c>
      <c r="B114" s="270">
        <f t="shared" ref="B114:B119" si="6">SUM(C114:M114)</f>
        <v>49925266691.860001</v>
      </c>
      <c r="C114" s="270">
        <v>17547221498.119999</v>
      </c>
      <c r="D114" s="270">
        <v>11336739261.5</v>
      </c>
      <c r="E114" s="270">
        <v>20662658089.099998</v>
      </c>
      <c r="F114" s="270">
        <v>319957292.07999998</v>
      </c>
      <c r="G114" s="270">
        <v>58690551.060000002</v>
      </c>
      <c r="H114" s="271">
        <v>0</v>
      </c>
      <c r="I114" s="271">
        <v>0</v>
      </c>
      <c r="J114" s="271">
        <v>0</v>
      </c>
      <c r="K114" s="271">
        <v>0</v>
      </c>
      <c r="L114" s="271">
        <v>0</v>
      </c>
      <c r="M114" s="271">
        <v>0</v>
      </c>
    </row>
    <row r="115" spans="1:15" x14ac:dyDescent="0.2">
      <c r="A115" s="269" t="s">
        <v>69</v>
      </c>
      <c r="B115" s="272">
        <f t="shared" si="6"/>
        <v>0</v>
      </c>
      <c r="C115" s="202">
        <v>0</v>
      </c>
      <c r="D115" s="202">
        <v>0</v>
      </c>
      <c r="E115" s="202">
        <v>0</v>
      </c>
      <c r="F115" s="202">
        <v>0</v>
      </c>
      <c r="G115" s="202">
        <v>0</v>
      </c>
      <c r="H115" s="195">
        <v>0</v>
      </c>
      <c r="I115" s="195">
        <v>0</v>
      </c>
      <c r="J115" s="195">
        <v>0</v>
      </c>
      <c r="K115" s="195">
        <v>0</v>
      </c>
      <c r="L115" s="195">
        <v>0</v>
      </c>
      <c r="M115" s="195">
        <v>0</v>
      </c>
      <c r="N115" s="327"/>
    </row>
    <row r="116" spans="1:15" x14ac:dyDescent="0.2">
      <c r="A116" s="254" t="s">
        <v>70</v>
      </c>
      <c r="B116" s="158">
        <f t="shared" si="6"/>
        <v>0</v>
      </c>
      <c r="C116" s="200">
        <v>0</v>
      </c>
      <c r="D116" s="200">
        <v>0</v>
      </c>
      <c r="E116" s="201">
        <v>0</v>
      </c>
      <c r="F116" s="202">
        <v>0</v>
      </c>
      <c r="G116" s="202">
        <v>0</v>
      </c>
      <c r="H116" s="195">
        <v>0</v>
      </c>
      <c r="I116" s="195">
        <v>0</v>
      </c>
      <c r="J116" s="195">
        <v>0</v>
      </c>
      <c r="K116" s="195">
        <v>0</v>
      </c>
      <c r="L116" s="195">
        <v>0</v>
      </c>
      <c r="M116" s="196">
        <v>0</v>
      </c>
    </row>
    <row r="117" spans="1:15" x14ac:dyDescent="0.2">
      <c r="A117" s="254" t="s">
        <v>71</v>
      </c>
      <c r="B117" s="158">
        <f t="shared" si="6"/>
        <v>0</v>
      </c>
      <c r="C117" s="200">
        <v>0</v>
      </c>
      <c r="D117" s="200">
        <v>0</v>
      </c>
      <c r="E117" s="201">
        <v>0</v>
      </c>
      <c r="F117" s="202">
        <v>0</v>
      </c>
      <c r="G117" s="202">
        <v>0</v>
      </c>
      <c r="H117" s="195">
        <v>0</v>
      </c>
      <c r="I117" s="195">
        <v>0</v>
      </c>
      <c r="J117" s="195">
        <v>0</v>
      </c>
      <c r="K117" s="195">
        <v>0</v>
      </c>
      <c r="L117" s="195">
        <v>0</v>
      </c>
      <c r="M117" s="196">
        <v>0</v>
      </c>
    </row>
    <row r="118" spans="1:15" x14ac:dyDescent="0.2">
      <c r="A118" s="254" t="s">
        <v>72</v>
      </c>
      <c r="B118" s="158">
        <f t="shared" si="6"/>
        <v>0</v>
      </c>
      <c r="C118" s="200">
        <v>0</v>
      </c>
      <c r="D118" s="200">
        <v>0</v>
      </c>
      <c r="E118" s="201">
        <v>0</v>
      </c>
      <c r="F118" s="202">
        <v>0</v>
      </c>
      <c r="G118" s="202">
        <v>0</v>
      </c>
      <c r="H118" s="195">
        <v>0</v>
      </c>
      <c r="I118" s="195">
        <v>0</v>
      </c>
      <c r="J118" s="195">
        <v>0</v>
      </c>
      <c r="K118" s="195">
        <v>0</v>
      </c>
      <c r="L118" s="195">
        <v>0</v>
      </c>
      <c r="M118" s="196">
        <v>0</v>
      </c>
    </row>
    <row r="119" spans="1:15" ht="13.5" thickBot="1" x14ac:dyDescent="0.25">
      <c r="A119" s="255" t="s">
        <v>73</v>
      </c>
      <c r="B119" s="158">
        <f t="shared" si="6"/>
        <v>0</v>
      </c>
      <c r="C119" s="203">
        <v>0</v>
      </c>
      <c r="D119" s="203">
        <v>0</v>
      </c>
      <c r="E119" s="204">
        <v>0</v>
      </c>
      <c r="F119" s="205">
        <v>0</v>
      </c>
      <c r="G119" s="205">
        <v>0</v>
      </c>
      <c r="H119" s="197">
        <v>0</v>
      </c>
      <c r="I119" s="197">
        <v>0</v>
      </c>
      <c r="J119" s="197">
        <v>0</v>
      </c>
      <c r="K119" s="197">
        <v>0</v>
      </c>
      <c r="L119" s="197">
        <v>0</v>
      </c>
      <c r="M119" s="198">
        <v>0</v>
      </c>
    </row>
    <row r="120" spans="1:15" ht="13.5" thickTop="1" x14ac:dyDescent="0.2">
      <c r="A120" s="256" t="s">
        <v>4</v>
      </c>
      <c r="B120" s="160">
        <f>SUM(B114:B119)</f>
        <v>49925266691.860001</v>
      </c>
      <c r="C120" s="160">
        <f t="shared" ref="C120:M120" si="7">SUM(C114:C119)</f>
        <v>17547221498.119999</v>
      </c>
      <c r="D120" s="160">
        <f t="shared" si="7"/>
        <v>11336739261.5</v>
      </c>
      <c r="E120" s="160">
        <f t="shared" si="7"/>
        <v>20662658089.099998</v>
      </c>
      <c r="F120" s="160">
        <f t="shared" si="7"/>
        <v>319957292.07999998</v>
      </c>
      <c r="G120" s="160">
        <f t="shared" si="7"/>
        <v>58690551.060000002</v>
      </c>
      <c r="H120" s="160">
        <f t="shared" si="7"/>
        <v>0</v>
      </c>
      <c r="I120" s="160">
        <f t="shared" si="7"/>
        <v>0</v>
      </c>
      <c r="J120" s="160">
        <f t="shared" si="7"/>
        <v>0</v>
      </c>
      <c r="K120" s="160">
        <f t="shared" si="7"/>
        <v>0</v>
      </c>
      <c r="L120" s="160">
        <f t="shared" si="7"/>
        <v>0</v>
      </c>
      <c r="M120" s="161">
        <f t="shared" si="7"/>
        <v>0</v>
      </c>
    </row>
    <row r="121" spans="1:15" x14ac:dyDescent="0.2">
      <c r="A121" s="178"/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</row>
    <row r="123" spans="1:15" x14ac:dyDescent="0.2">
      <c r="A123" s="318" t="s">
        <v>120</v>
      </c>
      <c r="B123" s="319"/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20"/>
    </row>
    <row r="124" spans="1:15" x14ac:dyDescent="0.2">
      <c r="A124" s="321"/>
      <c r="B124" s="322" t="s">
        <v>4</v>
      </c>
      <c r="C124" s="323" t="s">
        <v>37</v>
      </c>
      <c r="D124" s="323" t="s">
        <v>38</v>
      </c>
      <c r="E124" s="324" t="s">
        <v>39</v>
      </c>
      <c r="F124" s="325" t="s">
        <v>40</v>
      </c>
      <c r="G124" s="325" t="s">
        <v>41</v>
      </c>
      <c r="H124" s="325" t="s">
        <v>42</v>
      </c>
      <c r="I124" s="325" t="s">
        <v>43</v>
      </c>
      <c r="J124" s="325" t="s">
        <v>44</v>
      </c>
      <c r="K124" s="325" t="s">
        <v>45</v>
      </c>
      <c r="L124" s="325" t="s">
        <v>46</v>
      </c>
      <c r="M124" s="323" t="s">
        <v>47</v>
      </c>
    </row>
    <row r="125" spans="1:15" x14ac:dyDescent="0.2">
      <c r="A125" s="258"/>
      <c r="B125" s="107"/>
      <c r="C125" s="123"/>
      <c r="D125" s="123"/>
      <c r="E125" s="136"/>
      <c r="F125" s="123"/>
      <c r="G125" s="123"/>
      <c r="H125" s="123"/>
      <c r="I125" s="123"/>
      <c r="J125" s="123"/>
      <c r="K125" s="123"/>
      <c r="L125" s="123"/>
      <c r="M125" s="123"/>
      <c r="N125" s="326"/>
      <c r="O125" s="326"/>
    </row>
    <row r="126" spans="1:15" ht="25.5" x14ac:dyDescent="0.2">
      <c r="A126" s="259" t="s">
        <v>68</v>
      </c>
      <c r="B126" s="177" t="s">
        <v>16</v>
      </c>
      <c r="C126" s="129" t="s">
        <v>16</v>
      </c>
      <c r="D126" s="129" t="s">
        <v>16</v>
      </c>
      <c r="E126" s="127" t="s">
        <v>16</v>
      </c>
      <c r="F126" s="129" t="s">
        <v>16</v>
      </c>
      <c r="G126" s="129" t="s">
        <v>16</v>
      </c>
      <c r="H126" s="129" t="s">
        <v>16</v>
      </c>
      <c r="I126" s="129" t="s">
        <v>16</v>
      </c>
      <c r="J126" s="129" t="s">
        <v>16</v>
      </c>
      <c r="K126" s="129" t="s">
        <v>16</v>
      </c>
      <c r="L126" s="129" t="s">
        <v>16</v>
      </c>
      <c r="M126" s="129" t="s">
        <v>16</v>
      </c>
    </row>
    <row r="127" spans="1:15" x14ac:dyDescent="0.2">
      <c r="A127" s="254" t="s">
        <v>115</v>
      </c>
      <c r="B127" s="328">
        <f>SUM(C127:M127)</f>
        <v>20775064886.41</v>
      </c>
      <c r="C127" s="329">
        <v>4867368887.8699999</v>
      </c>
      <c r="D127" s="330">
        <v>3175026989.6199999</v>
      </c>
      <c r="E127" s="330">
        <v>12692067511.73</v>
      </c>
      <c r="F127" s="330">
        <v>26724313.440000001</v>
      </c>
      <c r="G127" s="330">
        <v>13877183.75</v>
      </c>
      <c r="H127" s="331">
        <v>0</v>
      </c>
      <c r="I127" s="332">
        <v>0</v>
      </c>
      <c r="J127" s="328">
        <v>0</v>
      </c>
      <c r="K127" s="333">
        <v>0</v>
      </c>
      <c r="L127" s="333">
        <v>0</v>
      </c>
      <c r="M127" s="328">
        <v>0</v>
      </c>
    </row>
    <row r="128" spans="1:15" x14ac:dyDescent="0.2">
      <c r="A128" s="254" t="s">
        <v>116</v>
      </c>
      <c r="B128" s="332">
        <f>SUM(C128:M128)</f>
        <v>12305257094.640001</v>
      </c>
      <c r="C128" s="334">
        <v>3829056084.6599998</v>
      </c>
      <c r="D128" s="335">
        <v>2963277941.8600001</v>
      </c>
      <c r="E128" s="335">
        <v>5444575503.2299995</v>
      </c>
      <c r="F128" s="335">
        <v>60402592.770000003</v>
      </c>
      <c r="G128" s="335">
        <v>7944972.1200000001</v>
      </c>
      <c r="H128" s="331">
        <v>0</v>
      </c>
      <c r="I128" s="332">
        <v>0</v>
      </c>
      <c r="J128" s="332">
        <v>0</v>
      </c>
      <c r="K128" s="331">
        <v>0</v>
      </c>
      <c r="L128" s="331">
        <v>0</v>
      </c>
      <c r="M128" s="332">
        <v>0</v>
      </c>
    </row>
    <row r="129" spans="1:14" x14ac:dyDescent="0.2">
      <c r="A129" s="254" t="s">
        <v>117</v>
      </c>
      <c r="B129" s="332">
        <f>SUM(C129:M129)</f>
        <v>7085971708.7999992</v>
      </c>
      <c r="C129" s="334">
        <v>2829959255.54</v>
      </c>
      <c r="D129" s="335">
        <v>2483135466.8800001</v>
      </c>
      <c r="E129" s="335">
        <v>1635344296.3099999</v>
      </c>
      <c r="F129" s="335">
        <v>118236269.19</v>
      </c>
      <c r="G129" s="335">
        <v>19296420.879999999</v>
      </c>
      <c r="H129" s="331">
        <v>0</v>
      </c>
      <c r="I129" s="332">
        <v>0</v>
      </c>
      <c r="J129" s="332">
        <v>0</v>
      </c>
      <c r="K129" s="331">
        <v>0</v>
      </c>
      <c r="L129" s="331">
        <v>0</v>
      </c>
      <c r="M129" s="332">
        <v>0</v>
      </c>
    </row>
    <row r="130" spans="1:14" x14ac:dyDescent="0.2">
      <c r="A130" s="254" t="s">
        <v>118</v>
      </c>
      <c r="B130" s="332">
        <f>SUM(C130:M130)</f>
        <v>7860763871.9300003</v>
      </c>
      <c r="C130" s="334">
        <v>4890996597.2399998</v>
      </c>
      <c r="D130" s="335">
        <v>2140711752.6900001</v>
      </c>
      <c r="E130" s="335">
        <v>711797001</v>
      </c>
      <c r="F130" s="335">
        <v>99686546.689999998</v>
      </c>
      <c r="G130" s="335">
        <v>17571974.309999999</v>
      </c>
      <c r="H130" s="331">
        <v>0</v>
      </c>
      <c r="I130" s="332">
        <v>0</v>
      </c>
      <c r="J130" s="332">
        <v>0</v>
      </c>
      <c r="K130" s="331">
        <v>0</v>
      </c>
      <c r="L130" s="331">
        <v>0</v>
      </c>
      <c r="M130" s="332">
        <v>0</v>
      </c>
    </row>
    <row r="131" spans="1:14" ht="13.5" thickBot="1" x14ac:dyDescent="0.25">
      <c r="A131" s="255" t="s">
        <v>119</v>
      </c>
      <c r="B131" s="336">
        <f>SUM(C131:M131)</f>
        <v>1898209130.0799999</v>
      </c>
      <c r="C131" s="337">
        <v>1129840672.8199999</v>
      </c>
      <c r="D131" s="337">
        <v>574587110.45000005</v>
      </c>
      <c r="E131" s="337">
        <v>178873776.81</v>
      </c>
      <c r="F131" s="337">
        <v>14907570</v>
      </c>
      <c r="G131" s="337"/>
      <c r="H131" s="338">
        <v>0</v>
      </c>
      <c r="I131" s="336">
        <v>0</v>
      </c>
      <c r="J131" s="336">
        <v>0</v>
      </c>
      <c r="K131" s="338">
        <v>0</v>
      </c>
      <c r="L131" s="338">
        <v>0</v>
      </c>
      <c r="M131" s="336">
        <v>0</v>
      </c>
    </row>
    <row r="132" spans="1:14" ht="13.5" thickTop="1" x14ac:dyDescent="0.2">
      <c r="A132" s="254" t="s">
        <v>4</v>
      </c>
      <c r="B132" s="339">
        <f>SUM(B127:B131)</f>
        <v>49925266691.860008</v>
      </c>
      <c r="C132" s="339">
        <f>SUM(C127:C131)</f>
        <v>17547221498.130001</v>
      </c>
      <c r="D132" s="339">
        <f t="shared" ref="D132:M132" si="8">SUM(D127:D131)</f>
        <v>11336739261.500002</v>
      </c>
      <c r="E132" s="339">
        <f t="shared" si="8"/>
        <v>20662658089.080002</v>
      </c>
      <c r="F132" s="339">
        <f t="shared" si="8"/>
        <v>319957292.09000003</v>
      </c>
      <c r="G132" s="339">
        <f t="shared" si="8"/>
        <v>58690551.060000002</v>
      </c>
      <c r="H132" s="339">
        <f t="shared" si="8"/>
        <v>0</v>
      </c>
      <c r="I132" s="339">
        <f t="shared" si="8"/>
        <v>0</v>
      </c>
      <c r="J132" s="339">
        <f t="shared" si="8"/>
        <v>0</v>
      </c>
      <c r="K132" s="339">
        <f t="shared" si="8"/>
        <v>0</v>
      </c>
      <c r="L132" s="339">
        <f t="shared" si="8"/>
        <v>0</v>
      </c>
      <c r="M132" s="339">
        <f t="shared" si="8"/>
        <v>0</v>
      </c>
      <c r="N132" s="327"/>
    </row>
    <row r="133" spans="1:14" x14ac:dyDescent="0.2">
      <c r="A133" s="178"/>
      <c r="B133" s="340"/>
      <c r="C133" s="340"/>
      <c r="D133" s="340"/>
      <c r="E133" s="340"/>
      <c r="F133" s="340"/>
      <c r="G133" s="340"/>
      <c r="H133" s="340"/>
      <c r="I133" s="340"/>
      <c r="J133" s="340"/>
      <c r="K133" s="340"/>
      <c r="L133" s="340"/>
      <c r="M133" s="340"/>
      <c r="N133" s="307"/>
    </row>
    <row r="134" spans="1:14" x14ac:dyDescent="0.2">
      <c r="A134" s="307"/>
    </row>
    <row r="135" spans="1:14" x14ac:dyDescent="0.2">
      <c r="A135" s="318" t="s">
        <v>121</v>
      </c>
      <c r="B135" s="319"/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20"/>
    </row>
    <row r="136" spans="1:14" x14ac:dyDescent="0.2">
      <c r="A136" s="321"/>
      <c r="B136" s="322" t="s">
        <v>4</v>
      </c>
      <c r="C136" s="323" t="s">
        <v>37</v>
      </c>
      <c r="D136" s="323" t="s">
        <v>38</v>
      </c>
      <c r="E136" s="324" t="s">
        <v>39</v>
      </c>
      <c r="F136" s="325" t="s">
        <v>40</v>
      </c>
      <c r="G136" s="325" t="s">
        <v>41</v>
      </c>
      <c r="H136" s="325" t="s">
        <v>42</v>
      </c>
      <c r="I136" s="325" t="s">
        <v>43</v>
      </c>
      <c r="J136" s="325" t="s">
        <v>44</v>
      </c>
      <c r="K136" s="325" t="s">
        <v>45</v>
      </c>
      <c r="L136" s="325" t="s">
        <v>46</v>
      </c>
      <c r="M136" s="323" t="s">
        <v>47</v>
      </c>
    </row>
    <row r="137" spans="1:14" x14ac:dyDescent="0.2">
      <c r="A137" s="258"/>
      <c r="B137" s="107"/>
      <c r="C137" s="123"/>
      <c r="D137" s="123"/>
      <c r="E137" s="136"/>
      <c r="F137" s="123"/>
      <c r="G137" s="123"/>
      <c r="H137" s="123"/>
      <c r="I137" s="123"/>
      <c r="J137" s="123"/>
      <c r="K137" s="123"/>
      <c r="L137" s="123"/>
      <c r="M137" s="123"/>
    </row>
    <row r="138" spans="1:14" ht="25.5" x14ac:dyDescent="0.2">
      <c r="A138" s="259"/>
      <c r="B138" s="177" t="s">
        <v>16</v>
      </c>
      <c r="C138" s="129" t="s">
        <v>16</v>
      </c>
      <c r="D138" s="129" t="s">
        <v>16</v>
      </c>
      <c r="E138" s="127" t="s">
        <v>16</v>
      </c>
      <c r="F138" s="129" t="s">
        <v>16</v>
      </c>
      <c r="G138" s="129" t="s">
        <v>16</v>
      </c>
      <c r="H138" s="129" t="s">
        <v>16</v>
      </c>
      <c r="I138" s="129" t="s">
        <v>16</v>
      </c>
      <c r="J138" s="129" t="s">
        <v>16</v>
      </c>
      <c r="K138" s="129" t="s">
        <v>16</v>
      </c>
      <c r="L138" s="129" t="s">
        <v>16</v>
      </c>
      <c r="M138" s="129" t="s">
        <v>16</v>
      </c>
    </row>
    <row r="139" spans="1:14" x14ac:dyDescent="0.2">
      <c r="A139" s="254" t="s">
        <v>122</v>
      </c>
      <c r="B139" s="341">
        <f>SUM(C139:M139)</f>
        <v>49907381961.380005</v>
      </c>
      <c r="C139" s="342">
        <v>17534092767.639999</v>
      </c>
      <c r="D139" s="342">
        <v>11335269261.51</v>
      </c>
      <c r="E139" s="342">
        <v>20659372089.09</v>
      </c>
      <c r="F139" s="342">
        <v>319957292.07999998</v>
      </c>
      <c r="G139" s="342">
        <v>58690551.060000002</v>
      </c>
      <c r="H139" s="343">
        <v>0</v>
      </c>
      <c r="I139" s="343">
        <v>0</v>
      </c>
      <c r="J139" s="343">
        <v>0</v>
      </c>
      <c r="K139" s="343">
        <v>0</v>
      </c>
      <c r="L139" s="343">
        <v>0</v>
      </c>
      <c r="M139" s="344">
        <v>0</v>
      </c>
    </row>
    <row r="140" spans="1:14" x14ac:dyDescent="0.2">
      <c r="A140" s="254" t="s">
        <v>129</v>
      </c>
      <c r="B140" s="345">
        <f>SUM(C140:M140)</f>
        <v>17884730.48</v>
      </c>
      <c r="C140" s="346">
        <v>13128730.48</v>
      </c>
      <c r="D140" s="347">
        <v>1470000</v>
      </c>
      <c r="E140" s="347">
        <v>3286000</v>
      </c>
      <c r="F140" s="347"/>
      <c r="G140" s="347"/>
      <c r="H140" s="348">
        <v>0</v>
      </c>
      <c r="I140" s="348">
        <v>0</v>
      </c>
      <c r="J140" s="348">
        <v>0</v>
      </c>
      <c r="K140" s="348">
        <v>0</v>
      </c>
      <c r="L140" s="348">
        <v>0</v>
      </c>
      <c r="M140" s="349">
        <v>0</v>
      </c>
    </row>
    <row r="141" spans="1:14" ht="13.5" thickBot="1" x14ac:dyDescent="0.25">
      <c r="A141" s="255" t="s">
        <v>123</v>
      </c>
      <c r="B141" s="350">
        <f>SUM(C141:M141)</f>
        <v>0</v>
      </c>
      <c r="C141" s="351">
        <v>0</v>
      </c>
      <c r="D141" s="351">
        <v>0</v>
      </c>
      <c r="E141" s="351">
        <v>0</v>
      </c>
      <c r="F141" s="351">
        <v>0</v>
      </c>
      <c r="G141" s="351">
        <v>0</v>
      </c>
      <c r="H141" s="352">
        <v>0</v>
      </c>
      <c r="I141" s="352">
        <v>0</v>
      </c>
      <c r="J141" s="352">
        <v>0</v>
      </c>
      <c r="K141" s="352">
        <v>0</v>
      </c>
      <c r="L141" s="352">
        <v>0</v>
      </c>
      <c r="M141" s="353">
        <v>0</v>
      </c>
    </row>
    <row r="142" spans="1:14" ht="13.5" thickTop="1" x14ac:dyDescent="0.2">
      <c r="A142" s="254" t="s">
        <v>4</v>
      </c>
      <c r="B142" s="354">
        <f>SUM(B139:B141)</f>
        <v>49925266691.860008</v>
      </c>
      <c r="C142" s="354">
        <f t="shared" ref="C142:M142" si="9">SUM(C139:C141)</f>
        <v>17547221498.119999</v>
      </c>
      <c r="D142" s="354">
        <f t="shared" si="9"/>
        <v>11336739261.51</v>
      </c>
      <c r="E142" s="354">
        <f t="shared" si="9"/>
        <v>20662658089.09</v>
      </c>
      <c r="F142" s="354">
        <f t="shared" si="9"/>
        <v>319957292.07999998</v>
      </c>
      <c r="G142" s="354">
        <f t="shared" si="9"/>
        <v>58690551.060000002</v>
      </c>
      <c r="H142" s="354">
        <f t="shared" si="9"/>
        <v>0</v>
      </c>
      <c r="I142" s="354">
        <f t="shared" si="9"/>
        <v>0</v>
      </c>
      <c r="J142" s="354">
        <f t="shared" si="9"/>
        <v>0</v>
      </c>
      <c r="K142" s="354">
        <f t="shared" si="9"/>
        <v>0</v>
      </c>
      <c r="L142" s="354">
        <f t="shared" si="9"/>
        <v>0</v>
      </c>
      <c r="M142" s="355">
        <f t="shared" si="9"/>
        <v>0</v>
      </c>
    </row>
    <row r="143" spans="1:14" x14ac:dyDescent="0.2">
      <c r="A143" s="178"/>
      <c r="B143" s="356"/>
      <c r="C143" s="356"/>
      <c r="D143" s="356"/>
      <c r="E143" s="356"/>
      <c r="F143" s="356"/>
      <c r="G143" s="356"/>
      <c r="H143" s="356"/>
      <c r="I143" s="356"/>
      <c r="J143" s="356"/>
      <c r="K143" s="356"/>
      <c r="L143" s="356"/>
      <c r="M143" s="356"/>
    </row>
    <row r="145" spans="1:14" x14ac:dyDescent="0.2">
      <c r="A145" s="318" t="s">
        <v>124</v>
      </c>
      <c r="B145" s="319"/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20"/>
    </row>
    <row r="146" spans="1:14" x14ac:dyDescent="0.2">
      <c r="A146" s="357"/>
      <c r="B146" s="322" t="s">
        <v>4</v>
      </c>
      <c r="C146" s="323" t="s">
        <v>37</v>
      </c>
      <c r="D146" s="323" t="s">
        <v>38</v>
      </c>
      <c r="E146" s="324" t="s">
        <v>39</v>
      </c>
      <c r="F146" s="325" t="s">
        <v>40</v>
      </c>
      <c r="G146" s="325" t="s">
        <v>41</v>
      </c>
      <c r="H146" s="325" t="s">
        <v>42</v>
      </c>
      <c r="I146" s="325" t="s">
        <v>43</v>
      </c>
      <c r="J146" s="325" t="s">
        <v>44</v>
      </c>
      <c r="K146" s="325" t="s">
        <v>45</v>
      </c>
      <c r="L146" s="325" t="s">
        <v>46</v>
      </c>
      <c r="M146" s="323" t="s">
        <v>47</v>
      </c>
    </row>
    <row r="147" spans="1:14" x14ac:dyDescent="0.2">
      <c r="A147" s="261"/>
      <c r="B147" s="107"/>
      <c r="C147" s="123"/>
      <c r="D147" s="123"/>
      <c r="E147" s="136"/>
      <c r="F147" s="123"/>
      <c r="G147" s="123"/>
      <c r="H147" s="123"/>
      <c r="I147" s="123"/>
      <c r="J147" s="123"/>
      <c r="K147" s="123"/>
      <c r="L147" s="123"/>
      <c r="M147" s="123"/>
    </row>
    <row r="148" spans="1:14" ht="25.5" x14ac:dyDescent="0.2">
      <c r="A148" s="259"/>
      <c r="B148" s="177" t="s">
        <v>16</v>
      </c>
      <c r="C148" s="129" t="s">
        <v>16</v>
      </c>
      <c r="D148" s="129" t="s">
        <v>16</v>
      </c>
      <c r="E148" s="127" t="s">
        <v>16</v>
      </c>
      <c r="F148" s="129" t="s">
        <v>16</v>
      </c>
      <c r="G148" s="129" t="s">
        <v>16</v>
      </c>
      <c r="H148" s="129" t="s">
        <v>16</v>
      </c>
      <c r="I148" s="129" t="s">
        <v>16</v>
      </c>
      <c r="J148" s="129" t="s">
        <v>16</v>
      </c>
      <c r="K148" s="129" t="s">
        <v>16</v>
      </c>
      <c r="L148" s="129" t="s">
        <v>16</v>
      </c>
      <c r="M148" s="129" t="s">
        <v>16</v>
      </c>
    </row>
    <row r="149" spans="1:14" x14ac:dyDescent="0.2">
      <c r="A149" s="254" t="s">
        <v>89</v>
      </c>
      <c r="B149" s="341">
        <f>SUM(C149:M149)</f>
        <v>48351139755.979996</v>
      </c>
      <c r="C149" s="342">
        <v>16787180324.209999</v>
      </c>
      <c r="D149" s="342">
        <v>10874661629.35</v>
      </c>
      <c r="E149" s="342">
        <v>20325405358.16</v>
      </c>
      <c r="F149" s="342">
        <v>307531893.19999999</v>
      </c>
      <c r="G149" s="342">
        <v>56360551.060000002</v>
      </c>
      <c r="H149" s="343">
        <v>0</v>
      </c>
      <c r="I149" s="343">
        <v>0</v>
      </c>
      <c r="J149" s="343">
        <v>0</v>
      </c>
      <c r="K149" s="343">
        <v>0</v>
      </c>
      <c r="L149" s="343">
        <v>0</v>
      </c>
      <c r="M149" s="343">
        <v>0</v>
      </c>
      <c r="N149" s="327"/>
    </row>
    <row r="150" spans="1:14" x14ac:dyDescent="0.2">
      <c r="A150" s="254" t="s">
        <v>125</v>
      </c>
      <c r="B150" s="358">
        <f>SUM(C150:M150)</f>
        <v>859941265.69000006</v>
      </c>
      <c r="C150" s="347">
        <v>442672773.88</v>
      </c>
      <c r="D150" s="347">
        <v>278058276.06</v>
      </c>
      <c r="E150" s="347">
        <v>130801703.5</v>
      </c>
      <c r="F150" s="347">
        <v>8408512.25</v>
      </c>
      <c r="G150" s="347"/>
      <c r="H150" s="348">
        <v>0</v>
      </c>
      <c r="I150" s="348">
        <v>0</v>
      </c>
      <c r="J150" s="348">
        <v>0</v>
      </c>
      <c r="K150" s="348">
        <v>0</v>
      </c>
      <c r="L150" s="348">
        <v>0</v>
      </c>
      <c r="M150" s="348">
        <v>0</v>
      </c>
      <c r="N150" s="327"/>
    </row>
    <row r="151" spans="1:14" x14ac:dyDescent="0.2">
      <c r="A151" s="254" t="s">
        <v>126</v>
      </c>
      <c r="B151" s="358">
        <f>SUM(C151:M151)</f>
        <v>426530642.76999998</v>
      </c>
      <c r="C151" s="347">
        <v>155723586.61000001</v>
      </c>
      <c r="D151" s="347">
        <v>130233799.66</v>
      </c>
      <c r="E151" s="347">
        <v>139371898.88</v>
      </c>
      <c r="F151" s="347">
        <v>1201357.6200000001</v>
      </c>
      <c r="G151" s="347"/>
      <c r="H151" s="348">
        <v>0</v>
      </c>
      <c r="I151" s="348">
        <v>0</v>
      </c>
      <c r="J151" s="348">
        <v>0</v>
      </c>
      <c r="K151" s="348">
        <v>0</v>
      </c>
      <c r="L151" s="348">
        <v>0</v>
      </c>
      <c r="M151" s="348">
        <v>0</v>
      </c>
      <c r="N151" s="327"/>
    </row>
    <row r="152" spans="1:14" ht="13.5" thickBot="1" x14ac:dyDescent="0.25">
      <c r="A152" s="255" t="s">
        <v>127</v>
      </c>
      <c r="B152" s="350">
        <f>SUM(C152:M152)</f>
        <v>287655027.41999996</v>
      </c>
      <c r="C152" s="351">
        <v>161644813.41999999</v>
      </c>
      <c r="D152" s="351">
        <v>53785556.439999998</v>
      </c>
      <c r="E152" s="351">
        <v>67079128.560000002</v>
      </c>
      <c r="F152" s="351">
        <v>2815529</v>
      </c>
      <c r="G152" s="351">
        <v>2330000</v>
      </c>
      <c r="H152" s="352">
        <v>0</v>
      </c>
      <c r="I152" s="352">
        <v>0</v>
      </c>
      <c r="J152" s="352">
        <v>0</v>
      </c>
      <c r="K152" s="352">
        <v>0</v>
      </c>
      <c r="L152" s="352">
        <v>0</v>
      </c>
      <c r="M152" s="352">
        <v>0</v>
      </c>
      <c r="N152" s="327"/>
    </row>
    <row r="153" spans="1:14" ht="13.5" thickTop="1" x14ac:dyDescent="0.2">
      <c r="A153" s="254" t="s">
        <v>4</v>
      </c>
      <c r="B153" s="354">
        <f>SUM(B149:B152)</f>
        <v>49925266691.859993</v>
      </c>
      <c r="C153" s="354">
        <f>SUM(C149:C152)</f>
        <v>17547221498.119999</v>
      </c>
      <c r="D153" s="354">
        <f t="shared" ref="D153:M153" si="10">SUM(D149:D152)</f>
        <v>11336739261.51</v>
      </c>
      <c r="E153" s="354">
        <f t="shared" si="10"/>
        <v>20662658089.100002</v>
      </c>
      <c r="F153" s="354">
        <f t="shared" si="10"/>
        <v>319957292.06999999</v>
      </c>
      <c r="G153" s="354">
        <f t="shared" si="10"/>
        <v>58690551.060000002</v>
      </c>
      <c r="H153" s="354">
        <f t="shared" si="10"/>
        <v>0</v>
      </c>
      <c r="I153" s="354">
        <f t="shared" si="10"/>
        <v>0</v>
      </c>
      <c r="J153" s="354">
        <f t="shared" si="10"/>
        <v>0</v>
      </c>
      <c r="K153" s="354">
        <f t="shared" si="10"/>
        <v>0</v>
      </c>
      <c r="L153" s="354">
        <f t="shared" si="10"/>
        <v>0</v>
      </c>
      <c r="M153" s="354">
        <f t="shared" si="10"/>
        <v>0</v>
      </c>
      <c r="N153" s="327"/>
    </row>
    <row r="154" spans="1:14" x14ac:dyDescent="0.2">
      <c r="A154" s="178"/>
      <c r="B154" s="356"/>
      <c r="C154" s="356"/>
      <c r="D154" s="356"/>
      <c r="E154" s="356"/>
      <c r="F154" s="356"/>
      <c r="G154" s="356"/>
      <c r="H154" s="356"/>
      <c r="I154" s="356"/>
      <c r="J154" s="356"/>
      <c r="K154" s="356"/>
      <c r="L154" s="356"/>
      <c r="M154" s="356"/>
      <c r="N154" s="307"/>
    </row>
    <row r="156" spans="1:14" x14ac:dyDescent="0.2">
      <c r="A156" s="318" t="s">
        <v>128</v>
      </c>
      <c r="B156" s="319"/>
      <c r="C156" s="319"/>
      <c r="D156" s="319"/>
      <c r="E156" s="319"/>
      <c r="F156" s="319"/>
      <c r="G156" s="319"/>
      <c r="H156" s="319"/>
      <c r="I156" s="320"/>
    </row>
    <row r="157" spans="1:14" ht="38.25" x14ac:dyDescent="0.2">
      <c r="A157" s="385" t="s">
        <v>80</v>
      </c>
      <c r="B157" s="385" t="s">
        <v>81</v>
      </c>
      <c r="C157" s="382" t="s">
        <v>82</v>
      </c>
      <c r="D157" s="382" t="s">
        <v>112</v>
      </c>
      <c r="E157" s="382" t="s">
        <v>114</v>
      </c>
      <c r="F157" s="382" t="s">
        <v>83</v>
      </c>
      <c r="G157" s="383" t="s">
        <v>113</v>
      </c>
      <c r="H157" s="384" t="s">
        <v>84</v>
      </c>
      <c r="I157" s="383" t="s">
        <v>85</v>
      </c>
    </row>
    <row r="158" spans="1:14" x14ac:dyDescent="0.2">
      <c r="A158" s="254" t="s">
        <v>90</v>
      </c>
      <c r="B158" s="327" t="s">
        <v>91</v>
      </c>
      <c r="C158" s="348">
        <v>225000000</v>
      </c>
      <c r="D158" s="363">
        <v>41571</v>
      </c>
      <c r="E158" s="363">
        <v>41936</v>
      </c>
      <c r="F158" s="364" t="s">
        <v>92</v>
      </c>
      <c r="G158" s="327" t="s">
        <v>93</v>
      </c>
      <c r="H158" s="363">
        <v>39379</v>
      </c>
      <c r="I158" s="365">
        <v>4</v>
      </c>
    </row>
    <row r="159" spans="1:14" x14ac:dyDescent="0.2">
      <c r="A159" s="254" t="s">
        <v>98</v>
      </c>
      <c r="B159" s="327" t="s">
        <v>87</v>
      </c>
      <c r="C159" s="348">
        <v>1619000000</v>
      </c>
      <c r="D159" s="363">
        <v>43539</v>
      </c>
      <c r="E159" s="363">
        <v>43905</v>
      </c>
      <c r="F159" s="364" t="s">
        <v>88</v>
      </c>
      <c r="G159" s="327" t="s">
        <v>89</v>
      </c>
      <c r="H159" s="363">
        <v>39898</v>
      </c>
      <c r="I159" s="365">
        <v>11</v>
      </c>
    </row>
    <row r="160" spans="1:14" x14ac:dyDescent="0.2">
      <c r="A160" s="254" t="s">
        <v>99</v>
      </c>
      <c r="B160" s="327" t="s">
        <v>87</v>
      </c>
      <c r="C160" s="348">
        <v>1061500000</v>
      </c>
      <c r="D160" s="363">
        <v>42144</v>
      </c>
      <c r="E160" s="363">
        <v>42510</v>
      </c>
      <c r="F160" s="364" t="s">
        <v>88</v>
      </c>
      <c r="G160" s="327" t="s">
        <v>89</v>
      </c>
      <c r="H160" s="363">
        <v>39974</v>
      </c>
      <c r="I160" s="365">
        <v>12</v>
      </c>
    </row>
    <row r="161" spans="1:9" x14ac:dyDescent="0.2">
      <c r="A161" s="254" t="s">
        <v>100</v>
      </c>
      <c r="B161" s="327" t="s">
        <v>87</v>
      </c>
      <c r="C161" s="348">
        <v>2041000000</v>
      </c>
      <c r="D161" s="363">
        <v>42066</v>
      </c>
      <c r="E161" s="363">
        <v>42432</v>
      </c>
      <c r="F161" s="364" t="s">
        <v>88</v>
      </c>
      <c r="G161" s="327" t="s">
        <v>89</v>
      </c>
      <c r="H161" s="363">
        <v>40059</v>
      </c>
      <c r="I161" s="365">
        <v>13</v>
      </c>
    </row>
    <row r="162" spans="1:9" x14ac:dyDescent="0.2">
      <c r="A162" s="254" t="s">
        <v>101</v>
      </c>
      <c r="B162" s="327" t="s">
        <v>87</v>
      </c>
      <c r="C162" s="348">
        <v>400000000</v>
      </c>
      <c r="D162" s="363">
        <v>41712</v>
      </c>
      <c r="E162" s="363">
        <v>42077</v>
      </c>
      <c r="F162" s="364" t="s">
        <v>88</v>
      </c>
      <c r="G162" s="327" t="s">
        <v>89</v>
      </c>
      <c r="H162" s="363">
        <v>40081</v>
      </c>
      <c r="I162" s="365">
        <v>14</v>
      </c>
    </row>
    <row r="163" spans="1:9" x14ac:dyDescent="0.2">
      <c r="A163" s="254" t="s">
        <v>102</v>
      </c>
      <c r="B163" s="327" t="s">
        <v>87</v>
      </c>
      <c r="C163" s="348">
        <v>1685000000</v>
      </c>
      <c r="D163" s="363">
        <v>43815</v>
      </c>
      <c r="E163" s="363">
        <v>44181</v>
      </c>
      <c r="F163" s="364" t="s">
        <v>92</v>
      </c>
      <c r="G163" s="327" t="s">
        <v>93</v>
      </c>
      <c r="H163" s="363">
        <v>40163</v>
      </c>
      <c r="I163" s="365">
        <v>15</v>
      </c>
    </row>
    <row r="164" spans="1:9" x14ac:dyDescent="0.2">
      <c r="A164" s="254" t="s">
        <v>103</v>
      </c>
      <c r="B164" s="327" t="s">
        <v>87</v>
      </c>
      <c r="C164" s="348">
        <v>1210000000</v>
      </c>
      <c r="D164" s="363">
        <v>42060</v>
      </c>
      <c r="E164" s="363">
        <v>42425</v>
      </c>
      <c r="F164" s="364" t="s">
        <v>92</v>
      </c>
      <c r="G164" s="327" t="s">
        <v>93</v>
      </c>
      <c r="H164" s="363">
        <v>40234</v>
      </c>
      <c r="I164" s="365">
        <v>16</v>
      </c>
    </row>
    <row r="165" spans="1:9" x14ac:dyDescent="0.2">
      <c r="A165" s="254" t="s">
        <v>106</v>
      </c>
      <c r="B165" s="327" t="s">
        <v>87</v>
      </c>
      <c r="C165" s="348">
        <v>5000000000</v>
      </c>
      <c r="D165" s="363">
        <v>42493</v>
      </c>
      <c r="E165" s="363">
        <v>42858</v>
      </c>
      <c r="F165" s="364" t="s">
        <v>88</v>
      </c>
      <c r="G165" s="327" t="s">
        <v>89</v>
      </c>
      <c r="H165" s="363">
        <v>40301</v>
      </c>
      <c r="I165" s="365">
        <v>18</v>
      </c>
    </row>
    <row r="166" spans="1:9" x14ac:dyDescent="0.2">
      <c r="A166" s="254" t="s">
        <v>107</v>
      </c>
      <c r="B166" s="327" t="s">
        <v>105</v>
      </c>
      <c r="C166" s="348">
        <v>500000000</v>
      </c>
      <c r="D166" s="363">
        <v>42247</v>
      </c>
      <c r="E166" s="363">
        <v>42613</v>
      </c>
      <c r="F166" s="364" t="s">
        <v>92</v>
      </c>
      <c r="G166" s="327" t="s">
        <v>93</v>
      </c>
      <c r="H166" s="363">
        <v>40421</v>
      </c>
      <c r="I166" s="365">
        <v>19</v>
      </c>
    </row>
    <row r="167" spans="1:9" x14ac:dyDescent="0.2">
      <c r="A167" s="254" t="s">
        <v>108</v>
      </c>
      <c r="B167" s="327" t="s">
        <v>87</v>
      </c>
      <c r="C167" s="348">
        <v>1000000000</v>
      </c>
      <c r="D167" s="363">
        <v>44292</v>
      </c>
      <c r="E167" s="363">
        <v>44657</v>
      </c>
      <c r="F167" s="364" t="s">
        <v>92</v>
      </c>
      <c r="G167" s="327" t="s">
        <v>93</v>
      </c>
      <c r="H167" s="363">
        <v>40639</v>
      </c>
      <c r="I167" s="365">
        <v>20</v>
      </c>
    </row>
    <row r="168" spans="1:9" x14ac:dyDescent="0.2">
      <c r="A168" s="254" t="s">
        <v>109</v>
      </c>
      <c r="B168" s="327" t="s">
        <v>87</v>
      </c>
      <c r="C168" s="348">
        <v>1950000000</v>
      </c>
      <c r="D168" s="363">
        <v>43259</v>
      </c>
      <c r="E168" s="363">
        <v>43624</v>
      </c>
      <c r="F168" s="364" t="s">
        <v>88</v>
      </c>
      <c r="G168" s="327" t="s">
        <v>89</v>
      </c>
      <c r="H168" s="363">
        <v>40702</v>
      </c>
      <c r="I168" s="365">
        <v>21</v>
      </c>
    </row>
    <row r="169" spans="1:9" x14ac:dyDescent="0.2">
      <c r="A169" s="254" t="s">
        <v>110</v>
      </c>
      <c r="B169" s="327" t="s">
        <v>87</v>
      </c>
      <c r="C169" s="348">
        <v>700000000</v>
      </c>
      <c r="D169" s="363">
        <v>43259</v>
      </c>
      <c r="E169" s="363">
        <v>43624</v>
      </c>
      <c r="F169" s="364" t="s">
        <v>92</v>
      </c>
      <c r="G169" s="327" t="s">
        <v>93</v>
      </c>
      <c r="H169" s="363">
        <v>40702</v>
      </c>
      <c r="I169" s="365">
        <v>22</v>
      </c>
    </row>
    <row r="170" spans="1:9" x14ac:dyDescent="0.2">
      <c r="A170" s="254" t="s">
        <v>111</v>
      </c>
      <c r="B170" s="327" t="s">
        <v>87</v>
      </c>
      <c r="C170" s="348">
        <v>1395000000</v>
      </c>
      <c r="D170" s="363">
        <v>41935</v>
      </c>
      <c r="E170" s="363">
        <v>42300</v>
      </c>
      <c r="F170" s="364" t="s">
        <v>88</v>
      </c>
      <c r="G170" s="327" t="s">
        <v>89</v>
      </c>
      <c r="H170" s="363">
        <v>40809</v>
      </c>
      <c r="I170" s="365">
        <v>25</v>
      </c>
    </row>
    <row r="171" spans="1:9" x14ac:dyDescent="0.2">
      <c r="A171" s="254" t="s">
        <v>130</v>
      </c>
      <c r="B171" s="327" t="s">
        <v>87</v>
      </c>
      <c r="C171" s="348">
        <v>1500000000</v>
      </c>
      <c r="D171" s="363">
        <v>46308</v>
      </c>
      <c r="E171" s="363">
        <v>46673</v>
      </c>
      <c r="F171" s="364" t="s">
        <v>92</v>
      </c>
      <c r="G171" s="327" t="s">
        <v>93</v>
      </c>
      <c r="H171" s="363">
        <v>40829</v>
      </c>
      <c r="I171" s="365">
        <v>24</v>
      </c>
    </row>
    <row r="172" spans="1:9" x14ac:dyDescent="0.2">
      <c r="A172" s="254" t="s">
        <v>131</v>
      </c>
      <c r="B172" s="327" t="s">
        <v>87</v>
      </c>
      <c r="C172" s="348">
        <v>2010000000</v>
      </c>
      <c r="D172" s="363">
        <v>41974</v>
      </c>
      <c r="E172" s="363">
        <v>42339</v>
      </c>
      <c r="F172" s="364" t="s">
        <v>88</v>
      </c>
      <c r="G172" s="327" t="s">
        <v>89</v>
      </c>
      <c r="H172" s="363">
        <v>40871</v>
      </c>
      <c r="I172" s="365">
        <v>26</v>
      </c>
    </row>
    <row r="173" spans="1:9" x14ac:dyDescent="0.2">
      <c r="A173" s="254" t="s">
        <v>132</v>
      </c>
      <c r="B173" s="327" t="s">
        <v>87</v>
      </c>
      <c r="C173" s="348">
        <v>850000000</v>
      </c>
      <c r="D173" s="363">
        <v>42543</v>
      </c>
      <c r="E173" s="363">
        <v>42908</v>
      </c>
      <c r="F173" s="364" t="s">
        <v>92</v>
      </c>
      <c r="G173" s="327" t="s">
        <v>93</v>
      </c>
      <c r="H173" s="363">
        <v>40899</v>
      </c>
      <c r="I173" s="365">
        <v>27</v>
      </c>
    </row>
    <row r="174" spans="1:9" x14ac:dyDescent="0.2">
      <c r="A174" s="254" t="s">
        <v>133</v>
      </c>
      <c r="B174" s="327" t="s">
        <v>105</v>
      </c>
      <c r="C174" s="348">
        <v>500000000</v>
      </c>
      <c r="D174" s="363">
        <v>42760</v>
      </c>
      <c r="E174" s="363">
        <v>43125</v>
      </c>
      <c r="F174" s="364" t="s">
        <v>92</v>
      </c>
      <c r="G174" s="327" t="s">
        <v>93</v>
      </c>
      <c r="H174" s="363">
        <v>40925</v>
      </c>
      <c r="I174" s="365">
        <v>28</v>
      </c>
    </row>
    <row r="175" spans="1:9" x14ac:dyDescent="0.2">
      <c r="A175" s="254" t="s">
        <v>134</v>
      </c>
      <c r="B175" s="327" t="s">
        <v>87</v>
      </c>
      <c r="C175" s="349">
        <v>1200000000</v>
      </c>
      <c r="D175" s="366">
        <v>42160</v>
      </c>
      <c r="E175" s="363">
        <v>42526</v>
      </c>
      <c r="F175" s="364" t="s">
        <v>88</v>
      </c>
      <c r="G175" s="327" t="s">
        <v>89</v>
      </c>
      <c r="H175" s="363">
        <v>41065</v>
      </c>
      <c r="I175" s="365">
        <v>29</v>
      </c>
    </row>
    <row r="176" spans="1:9" x14ac:dyDescent="0.2">
      <c r="A176" s="254" t="s">
        <v>135</v>
      </c>
      <c r="B176" s="459" t="s">
        <v>87</v>
      </c>
      <c r="C176" s="462">
        <v>1400000000</v>
      </c>
      <c r="D176" s="460">
        <v>42892</v>
      </c>
      <c r="E176" s="367">
        <v>43257</v>
      </c>
      <c r="F176" s="364" t="s">
        <v>88</v>
      </c>
      <c r="G176" s="327" t="s">
        <v>89</v>
      </c>
      <c r="H176" s="363">
        <v>41066</v>
      </c>
      <c r="I176" s="365">
        <v>30</v>
      </c>
    </row>
    <row r="177" spans="1:9" s="307" customFormat="1" x14ac:dyDescent="0.2">
      <c r="A177" s="254" t="s">
        <v>136</v>
      </c>
      <c r="B177" s="459" t="s">
        <v>105</v>
      </c>
      <c r="C177" s="462">
        <v>650000000</v>
      </c>
      <c r="D177" s="460">
        <v>43635</v>
      </c>
      <c r="E177" s="460">
        <v>44001</v>
      </c>
      <c r="F177" s="364" t="s">
        <v>92</v>
      </c>
      <c r="G177" s="365" t="s">
        <v>93</v>
      </c>
      <c r="H177" s="363">
        <v>41079</v>
      </c>
      <c r="I177" s="365">
        <v>31</v>
      </c>
    </row>
    <row r="178" spans="1:9" s="307" customFormat="1" x14ac:dyDescent="0.2">
      <c r="A178" s="254" t="s">
        <v>138</v>
      </c>
      <c r="B178" s="459" t="s">
        <v>105</v>
      </c>
      <c r="C178" s="462">
        <v>1000000000</v>
      </c>
      <c r="D178" s="460">
        <v>43045</v>
      </c>
      <c r="E178" s="460">
        <v>43410</v>
      </c>
      <c r="F178" s="461" t="s">
        <v>92</v>
      </c>
      <c r="G178" s="459" t="s">
        <v>93</v>
      </c>
      <c r="H178" s="460">
        <v>41219</v>
      </c>
      <c r="I178" s="459">
        <v>32</v>
      </c>
    </row>
    <row r="179" spans="1:9" s="307" customFormat="1" x14ac:dyDescent="0.2">
      <c r="A179" s="152" t="s">
        <v>139</v>
      </c>
      <c r="B179" s="459" t="s">
        <v>87</v>
      </c>
      <c r="C179" s="462">
        <v>350000000</v>
      </c>
      <c r="D179" s="460">
        <v>43802</v>
      </c>
      <c r="E179" s="460">
        <v>44168</v>
      </c>
      <c r="F179" s="461" t="s">
        <v>92</v>
      </c>
      <c r="G179" s="459" t="s">
        <v>93</v>
      </c>
      <c r="H179" s="460">
        <v>41246</v>
      </c>
      <c r="I179" s="459">
        <v>34</v>
      </c>
    </row>
    <row r="180" spans="1:9" s="307" customFormat="1" x14ac:dyDescent="0.2">
      <c r="A180" s="152" t="s">
        <v>140</v>
      </c>
      <c r="B180" s="459" t="s">
        <v>87</v>
      </c>
      <c r="C180" s="462">
        <v>200000000</v>
      </c>
      <c r="D180" s="460">
        <v>43437</v>
      </c>
      <c r="E180" s="460">
        <v>43808</v>
      </c>
      <c r="F180" s="461" t="s">
        <v>88</v>
      </c>
      <c r="G180" s="459" t="s">
        <v>89</v>
      </c>
      <c r="H180" s="460">
        <v>41246</v>
      </c>
      <c r="I180" s="459">
        <v>35</v>
      </c>
    </row>
    <row r="181" spans="1:9" s="307" customFormat="1" x14ac:dyDescent="0.2">
      <c r="A181" s="152" t="s">
        <v>141</v>
      </c>
      <c r="B181" s="459" t="s">
        <v>87</v>
      </c>
      <c r="C181" s="462">
        <v>500000000</v>
      </c>
      <c r="D181" s="460">
        <v>43802</v>
      </c>
      <c r="E181" s="460">
        <v>44168</v>
      </c>
      <c r="F181" s="461" t="s">
        <v>88</v>
      </c>
      <c r="G181" s="459" t="s">
        <v>89</v>
      </c>
      <c r="H181" s="460">
        <v>41246</v>
      </c>
      <c r="I181" s="459">
        <v>33</v>
      </c>
    </row>
    <row r="182" spans="1:9" s="307" customFormat="1" x14ac:dyDescent="0.2">
      <c r="A182" s="152" t="s">
        <v>142</v>
      </c>
      <c r="B182" s="459" t="s">
        <v>87</v>
      </c>
      <c r="C182" s="462">
        <v>500000000</v>
      </c>
      <c r="D182" s="460">
        <v>46769</v>
      </c>
      <c r="E182" s="460">
        <v>47135</v>
      </c>
      <c r="F182" s="461" t="s">
        <v>92</v>
      </c>
      <c r="G182" s="459" t="s">
        <v>93</v>
      </c>
      <c r="H182" s="460">
        <v>41291</v>
      </c>
      <c r="I182" s="459">
        <v>36</v>
      </c>
    </row>
    <row r="183" spans="1:9" x14ac:dyDescent="0.2">
      <c r="A183" s="223" t="s">
        <v>143</v>
      </c>
      <c r="B183" s="463" t="s">
        <v>105</v>
      </c>
      <c r="C183" s="464">
        <v>1000000000</v>
      </c>
      <c r="D183" s="465">
        <v>44956</v>
      </c>
      <c r="E183" s="465">
        <v>45321</v>
      </c>
      <c r="F183" s="466" t="s">
        <v>92</v>
      </c>
      <c r="G183" s="463" t="s">
        <v>93</v>
      </c>
      <c r="H183" s="465">
        <v>41304</v>
      </c>
      <c r="I183" s="463">
        <v>37</v>
      </c>
    </row>
    <row r="188" spans="1:9" x14ac:dyDescent="0.2">
      <c r="C188" s="467"/>
    </row>
  </sheetData>
  <mergeCells count="5">
    <mergeCell ref="A5:F5"/>
    <mergeCell ref="A15:F15"/>
    <mergeCell ref="A50:F50"/>
    <mergeCell ref="A86:F86"/>
    <mergeCell ref="G86:L86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O188"/>
  <sheetViews>
    <sheetView topLeftCell="A49" workbookViewId="0">
      <selection activeCell="C72" sqref="C72"/>
    </sheetView>
  </sheetViews>
  <sheetFormatPr baseColWidth="10" defaultRowHeight="12.75" x14ac:dyDescent="0.2"/>
  <cols>
    <col min="1" max="1" width="54" style="275" customWidth="1"/>
    <col min="2" max="2" width="24.5703125" style="275" bestFit="1" customWidth="1"/>
    <col min="3" max="3" width="23.85546875" style="275" customWidth="1"/>
    <col min="4" max="4" width="37" style="275" customWidth="1"/>
    <col min="5" max="5" width="22.140625" style="275" bestFit="1" customWidth="1"/>
    <col min="6" max="6" width="24" style="275" bestFit="1" customWidth="1"/>
    <col min="7" max="10" width="22.14062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7" x14ac:dyDescent="0.2">
      <c r="A1" s="273" t="s">
        <v>0</v>
      </c>
      <c r="B1" s="274"/>
      <c r="C1" s="274"/>
      <c r="D1" s="274"/>
      <c r="E1" s="274"/>
    </row>
    <row r="2" spans="1:7" x14ac:dyDescent="0.2">
      <c r="A2" s="274" t="s">
        <v>1</v>
      </c>
      <c r="B2" s="274"/>
      <c r="C2" s="276">
        <v>41274</v>
      </c>
      <c r="E2" s="274"/>
    </row>
    <row r="3" spans="1:7" x14ac:dyDescent="0.2">
      <c r="A3" s="274" t="s">
        <v>9</v>
      </c>
      <c r="B3" s="274"/>
      <c r="C3" s="277" t="s">
        <v>10</v>
      </c>
      <c r="E3" s="274"/>
      <c r="G3" s="278"/>
    </row>
    <row r="4" spans="1:7" x14ac:dyDescent="0.2">
      <c r="A4" s="274"/>
      <c r="B4" s="274"/>
      <c r="C4" s="274"/>
      <c r="D4" s="274"/>
      <c r="E4" s="274"/>
      <c r="G4" s="279"/>
    </row>
    <row r="5" spans="1:7" x14ac:dyDescent="0.2">
      <c r="A5" s="629" t="s">
        <v>13</v>
      </c>
      <c r="B5" s="630"/>
      <c r="C5" s="630"/>
      <c r="D5" s="630"/>
      <c r="E5" s="630"/>
      <c r="F5" s="631"/>
      <c r="G5" s="279"/>
    </row>
    <row r="6" spans="1:7" ht="12.75" customHeight="1" x14ac:dyDescent="0.2">
      <c r="A6" s="280"/>
      <c r="B6" s="280" t="s">
        <v>4</v>
      </c>
      <c r="C6" s="280" t="s">
        <v>5</v>
      </c>
      <c r="D6" s="280" t="s">
        <v>76</v>
      </c>
      <c r="E6" s="281" t="s">
        <v>79</v>
      </c>
      <c r="F6" s="282" t="s">
        <v>11</v>
      </c>
      <c r="G6" s="29"/>
    </row>
    <row r="7" spans="1:7" x14ac:dyDescent="0.2">
      <c r="A7" s="283" t="s">
        <v>2</v>
      </c>
      <c r="B7" s="20">
        <v>40349122806.839996</v>
      </c>
      <c r="C7" s="283">
        <f>B7/$B$10</f>
        <v>0.73593875888082516</v>
      </c>
      <c r="D7" s="7">
        <v>0.46772646000000001</v>
      </c>
      <c r="E7" s="376">
        <v>33046</v>
      </c>
      <c r="F7" s="375">
        <v>1220998.692938</v>
      </c>
      <c r="G7" s="279"/>
    </row>
    <row r="8" spans="1:7" x14ac:dyDescent="0.2">
      <c r="A8" s="283" t="s">
        <v>3</v>
      </c>
      <c r="B8" s="13">
        <v>6688643012.7200003</v>
      </c>
      <c r="C8" s="283">
        <f>B8/$B$10</f>
        <v>0.12199600127474415</v>
      </c>
      <c r="D8" s="7">
        <v>0.13172705000000001</v>
      </c>
      <c r="E8" s="41">
        <v>567</v>
      </c>
      <c r="F8" s="32">
        <v>11796548.523313001</v>
      </c>
      <c r="G8" s="279"/>
    </row>
    <row r="9" spans="1:7" x14ac:dyDescent="0.2">
      <c r="A9" s="283" t="s">
        <v>78</v>
      </c>
      <c r="B9" s="284">
        <v>7788973932.8083973</v>
      </c>
      <c r="C9" s="283">
        <f>B9/$B$10</f>
        <v>0.14206523984443067</v>
      </c>
      <c r="D9" s="285"/>
      <c r="E9" s="286"/>
      <c r="F9" s="287"/>
      <c r="G9" s="278"/>
    </row>
    <row r="10" spans="1:7" x14ac:dyDescent="0.2">
      <c r="A10" s="288" t="s">
        <v>7</v>
      </c>
      <c r="B10" s="289">
        <f>SUM(B7:B9)</f>
        <v>54826739752.368393</v>
      </c>
      <c r="C10" s="288">
        <f>B10/$B$10</f>
        <v>1</v>
      </c>
      <c r="D10" s="288">
        <f>B7/(B7+B8)*D7+B8/(B7+B8)*D8</f>
        <v>0.41994825313116951</v>
      </c>
      <c r="E10" s="290">
        <f>SUM(E7:E9)</f>
        <v>33613</v>
      </c>
      <c r="F10" s="291">
        <f>(B7+B8)/E10</f>
        <v>1399392.0750769046</v>
      </c>
      <c r="G10" s="278"/>
    </row>
    <row r="11" spans="1:7" s="278" customFormat="1" x14ac:dyDescent="0.2">
      <c r="A11" s="292"/>
      <c r="B11" s="293"/>
      <c r="C11" s="292"/>
      <c r="D11" s="292"/>
      <c r="E11" s="294"/>
      <c r="F11" s="295"/>
    </row>
    <row r="12" spans="1:7" s="278" customFormat="1" x14ac:dyDescent="0.2">
      <c r="A12" s="468" t="s">
        <v>137</v>
      </c>
      <c r="B12" s="469"/>
      <c r="C12" s="470">
        <v>7.1419999999999997E-2</v>
      </c>
      <c r="D12" s="292"/>
      <c r="E12" s="294"/>
      <c r="F12" s="295"/>
    </row>
    <row r="13" spans="1:7" s="278" customFormat="1" x14ac:dyDescent="0.2">
      <c r="A13" s="292"/>
      <c r="B13" s="293"/>
      <c r="C13" s="292"/>
      <c r="D13" s="292"/>
      <c r="E13" s="294"/>
      <c r="F13" s="295"/>
    </row>
    <row r="15" spans="1:7" x14ac:dyDescent="0.2">
      <c r="A15" s="629" t="s">
        <v>36</v>
      </c>
      <c r="B15" s="630"/>
      <c r="C15" s="630"/>
      <c r="D15" s="630"/>
      <c r="E15" s="630"/>
      <c r="F15" s="631"/>
    </row>
    <row r="16" spans="1:7" x14ac:dyDescent="0.2">
      <c r="A16" s="296" t="s">
        <v>14</v>
      </c>
      <c r="B16" s="297"/>
      <c r="C16" s="297"/>
      <c r="D16" s="297"/>
      <c r="E16" s="297"/>
      <c r="F16" s="297"/>
    </row>
    <row r="17" spans="1:10" x14ac:dyDescent="0.2">
      <c r="A17" s="298"/>
      <c r="B17" s="279"/>
      <c r="C17" s="279"/>
      <c r="D17" s="279"/>
      <c r="E17" s="279"/>
      <c r="F17" s="279"/>
    </row>
    <row r="18" spans="1:10" x14ac:dyDescent="0.2">
      <c r="A18" s="42" t="s">
        <v>31</v>
      </c>
      <c r="B18" s="143"/>
      <c r="C18" s="143"/>
      <c r="D18" s="278"/>
      <c r="E18" s="278"/>
      <c r="F18" s="278"/>
    </row>
    <row r="19" spans="1:10" x14ac:dyDescent="0.2">
      <c r="A19" s="145"/>
      <c r="B19" s="144"/>
      <c r="C19" s="144"/>
    </row>
    <row r="20" spans="1:10" x14ac:dyDescent="0.2">
      <c r="A20" s="78" t="s">
        <v>15</v>
      </c>
      <c r="B20" s="146" t="s">
        <v>16</v>
      </c>
      <c r="C20" s="147" t="s">
        <v>211</v>
      </c>
      <c r="D20" s="299" t="s">
        <v>35</v>
      </c>
    </row>
    <row r="21" spans="1:10" x14ac:dyDescent="0.2">
      <c r="A21" s="83" t="s">
        <v>18</v>
      </c>
      <c r="B21" s="142">
        <v>6285006457</v>
      </c>
      <c r="C21" s="35">
        <v>8303</v>
      </c>
      <c r="D21" s="300">
        <f>B21/$B$32</f>
        <v>0.15576562809277639</v>
      </c>
    </row>
    <row r="22" spans="1:10" x14ac:dyDescent="0.2">
      <c r="A22" s="74" t="s">
        <v>19</v>
      </c>
      <c r="B22" s="141">
        <v>6173647105.8100004</v>
      </c>
      <c r="C22" s="19">
        <v>4909</v>
      </c>
      <c r="D22" s="300">
        <f t="shared" ref="D22:D32" si="0">B22/$B$32</f>
        <v>0.15300573287217639</v>
      </c>
    </row>
    <row r="23" spans="1:10" x14ac:dyDescent="0.2">
      <c r="A23" s="74" t="s">
        <v>20</v>
      </c>
      <c r="B23" s="141">
        <v>27890469244.029999</v>
      </c>
      <c r="C23" s="19">
        <v>19834</v>
      </c>
      <c r="D23" s="300">
        <f t="shared" si="0"/>
        <v>0.69122863903504728</v>
      </c>
    </row>
    <row r="24" spans="1:10" x14ac:dyDescent="0.2">
      <c r="A24" s="74" t="s">
        <v>21</v>
      </c>
      <c r="B24" s="54"/>
      <c r="C24" s="19"/>
      <c r="D24" s="300">
        <f t="shared" si="0"/>
        <v>0</v>
      </c>
    </row>
    <row r="25" spans="1:10" x14ac:dyDescent="0.2">
      <c r="A25" s="74" t="s">
        <v>22</v>
      </c>
      <c r="B25" s="71"/>
      <c r="C25" s="71"/>
      <c r="D25" s="300">
        <f t="shared" si="0"/>
        <v>0</v>
      </c>
    </row>
    <row r="26" spans="1:10" x14ac:dyDescent="0.2">
      <c r="A26" s="74" t="s">
        <v>23</v>
      </c>
      <c r="B26" s="71"/>
      <c r="C26" s="71"/>
      <c r="D26" s="300">
        <f t="shared" si="0"/>
        <v>0</v>
      </c>
    </row>
    <row r="27" spans="1:10" x14ac:dyDescent="0.2">
      <c r="A27" s="74" t="s">
        <v>24</v>
      </c>
      <c r="B27" s="71"/>
      <c r="C27" s="71"/>
      <c r="D27" s="300">
        <f t="shared" si="0"/>
        <v>0</v>
      </c>
    </row>
    <row r="28" spans="1:10" x14ac:dyDescent="0.2">
      <c r="A28" s="74" t="s">
        <v>25</v>
      </c>
      <c r="B28" s="71"/>
      <c r="C28" s="71"/>
      <c r="D28" s="300">
        <f t="shared" si="0"/>
        <v>0</v>
      </c>
    </row>
    <row r="29" spans="1:10" x14ac:dyDescent="0.2">
      <c r="A29" s="74" t="s">
        <v>26</v>
      </c>
      <c r="B29" s="71"/>
      <c r="C29" s="71"/>
      <c r="D29" s="300">
        <f t="shared" si="0"/>
        <v>0</v>
      </c>
    </row>
    <row r="30" spans="1:10" x14ac:dyDescent="0.2">
      <c r="A30" s="74" t="s">
        <v>27</v>
      </c>
      <c r="B30" s="71"/>
      <c r="C30" s="71"/>
      <c r="D30" s="300">
        <f t="shared" si="0"/>
        <v>0</v>
      </c>
    </row>
    <row r="31" spans="1:10" ht="13.5" thickBot="1" x14ac:dyDescent="0.25">
      <c r="A31" s="38" t="s">
        <v>28</v>
      </c>
      <c r="B31" s="56"/>
      <c r="C31" s="56"/>
      <c r="D31" s="301">
        <f t="shared" si="0"/>
        <v>0</v>
      </c>
    </row>
    <row r="32" spans="1:10" ht="13.5" thickTop="1" x14ac:dyDescent="0.2">
      <c r="A32" s="49" t="s">
        <v>4</v>
      </c>
      <c r="B32" s="5">
        <f>SUM(B21:B31)</f>
        <v>40349122806.839996</v>
      </c>
      <c r="C32" s="5">
        <f>SUM(C21:C31)</f>
        <v>33046</v>
      </c>
      <c r="D32" s="302">
        <f t="shared" si="0"/>
        <v>1</v>
      </c>
      <c r="J32" s="303"/>
    </row>
    <row r="33" spans="1:10" x14ac:dyDescent="0.2">
      <c r="A33" s="47"/>
      <c r="B33" s="82"/>
      <c r="C33" s="82"/>
      <c r="J33" s="304"/>
    </row>
    <row r="34" spans="1:10" x14ac:dyDescent="0.2">
      <c r="A34" s="42" t="s">
        <v>32</v>
      </c>
      <c r="B34" s="33"/>
      <c r="C34" s="33"/>
      <c r="D34" s="305"/>
      <c r="E34" s="305"/>
      <c r="F34" s="305"/>
    </row>
    <row r="35" spans="1:10" x14ac:dyDescent="0.2">
      <c r="A35" s="15"/>
      <c r="B35" s="15"/>
      <c r="C35" s="15"/>
    </row>
    <row r="36" spans="1:10" x14ac:dyDescent="0.2">
      <c r="A36" s="88" t="s">
        <v>29</v>
      </c>
      <c r="B36" s="89" t="s">
        <v>16</v>
      </c>
      <c r="C36" s="89" t="s">
        <v>211</v>
      </c>
      <c r="D36" s="299" t="s">
        <v>35</v>
      </c>
    </row>
    <row r="37" spans="1:10" x14ac:dyDescent="0.2">
      <c r="A37" s="67" t="s">
        <v>18</v>
      </c>
      <c r="B37" s="141">
        <v>10027863071.610001</v>
      </c>
      <c r="C37" s="49">
        <v>11709</v>
      </c>
      <c r="D37" s="300">
        <f>B37/$B$48</f>
        <v>0.24852741209797966</v>
      </c>
    </row>
    <row r="38" spans="1:10" x14ac:dyDescent="0.2">
      <c r="A38" s="67" t="s">
        <v>19</v>
      </c>
      <c r="B38" s="141">
        <v>10525821008.290001</v>
      </c>
      <c r="C38" s="49">
        <v>8110</v>
      </c>
      <c r="D38" s="300">
        <f t="shared" ref="D38:D46" si="1">B38/$B$48</f>
        <v>0.26086864536502513</v>
      </c>
    </row>
    <row r="39" spans="1:10" x14ac:dyDescent="0.2">
      <c r="A39" s="67" t="s">
        <v>20</v>
      </c>
      <c r="B39" s="141">
        <v>19338214603.759998</v>
      </c>
      <c r="C39" s="49">
        <v>12964</v>
      </c>
      <c r="D39" s="300">
        <f t="shared" si="1"/>
        <v>0.47927224332314311</v>
      </c>
    </row>
    <row r="40" spans="1:10" x14ac:dyDescent="0.2">
      <c r="A40" s="67" t="s">
        <v>21</v>
      </c>
      <c r="B40" s="141">
        <v>387986160.25</v>
      </c>
      <c r="C40" s="49">
        <v>230</v>
      </c>
      <c r="D40" s="300">
        <f t="shared" si="1"/>
        <v>9.6157272639427055E-3</v>
      </c>
    </row>
    <row r="41" spans="1:10" x14ac:dyDescent="0.2">
      <c r="A41" s="67" t="s">
        <v>22</v>
      </c>
      <c r="B41" s="141">
        <v>69237962.939999998</v>
      </c>
      <c r="C41" s="49">
        <v>33</v>
      </c>
      <c r="D41" s="300">
        <f t="shared" si="1"/>
        <v>1.7159719499092946E-3</v>
      </c>
    </row>
    <row r="42" spans="1:10" x14ac:dyDescent="0.2">
      <c r="A42" s="67" t="s">
        <v>23</v>
      </c>
      <c r="B42" s="54"/>
      <c r="C42" s="49"/>
      <c r="D42" s="300">
        <f t="shared" si="1"/>
        <v>0</v>
      </c>
    </row>
    <row r="43" spans="1:10" x14ac:dyDescent="0.2">
      <c r="A43" s="67" t="s">
        <v>24</v>
      </c>
      <c r="B43" s="17"/>
      <c r="C43" s="137"/>
      <c r="D43" s="300">
        <f t="shared" si="1"/>
        <v>0</v>
      </c>
    </row>
    <row r="44" spans="1:10" x14ac:dyDescent="0.2">
      <c r="A44" s="67" t="s">
        <v>25</v>
      </c>
      <c r="B44" s="71"/>
      <c r="C44" s="138"/>
      <c r="D44" s="300">
        <f t="shared" si="1"/>
        <v>0</v>
      </c>
    </row>
    <row r="45" spans="1:10" x14ac:dyDescent="0.2">
      <c r="A45" s="67" t="s">
        <v>26</v>
      </c>
      <c r="B45" s="71"/>
      <c r="C45" s="138"/>
      <c r="D45" s="300">
        <f t="shared" si="1"/>
        <v>0</v>
      </c>
    </row>
    <row r="46" spans="1:10" x14ac:dyDescent="0.2">
      <c r="A46" s="67" t="s">
        <v>27</v>
      </c>
      <c r="B46" s="71"/>
      <c r="C46" s="138"/>
      <c r="D46" s="300">
        <f t="shared" si="1"/>
        <v>0</v>
      </c>
    </row>
    <row r="47" spans="1:10" ht="13.5" thickBot="1" x14ac:dyDescent="0.25">
      <c r="A47" s="43" t="s">
        <v>28</v>
      </c>
      <c r="B47" s="56"/>
      <c r="C47" s="56"/>
      <c r="D47" s="301">
        <f>B47/$B$48</f>
        <v>0</v>
      </c>
    </row>
    <row r="48" spans="1:10" ht="13.5" thickTop="1" x14ac:dyDescent="0.2">
      <c r="A48" s="19" t="s">
        <v>4</v>
      </c>
      <c r="B48" s="140">
        <f>SUM(B37:B47)</f>
        <v>40349122806.850006</v>
      </c>
      <c r="C48" s="140">
        <f>SUM(C37:C47)</f>
        <v>33046</v>
      </c>
      <c r="D48" s="302">
        <f>B48/$B$48</f>
        <v>1</v>
      </c>
    </row>
    <row r="50" spans="1:6" x14ac:dyDescent="0.2">
      <c r="A50" s="633" t="s">
        <v>30</v>
      </c>
      <c r="B50" s="633"/>
      <c r="C50" s="633"/>
      <c r="D50" s="633"/>
      <c r="E50" s="633"/>
      <c r="F50" s="633"/>
    </row>
    <row r="51" spans="1:6" x14ac:dyDescent="0.2">
      <c r="A51" s="306"/>
      <c r="B51" s="307"/>
      <c r="C51" s="307"/>
    </row>
    <row r="52" spans="1:6" x14ac:dyDescent="0.2">
      <c r="A52" s="42" t="s">
        <v>33</v>
      </c>
      <c r="B52" s="84"/>
      <c r="C52" s="84"/>
    </row>
    <row r="53" spans="1:6" x14ac:dyDescent="0.2">
      <c r="A53" s="86"/>
      <c r="B53" s="86"/>
      <c r="C53" s="86"/>
    </row>
    <row r="54" spans="1:6" x14ac:dyDescent="0.2">
      <c r="A54" s="85" t="s">
        <v>15</v>
      </c>
      <c r="B54" s="48" t="s">
        <v>16</v>
      </c>
      <c r="C54" s="58" t="s">
        <v>211</v>
      </c>
      <c r="D54" s="299" t="s">
        <v>35</v>
      </c>
    </row>
    <row r="55" spans="1:6" x14ac:dyDescent="0.2">
      <c r="A55" s="6" t="s">
        <v>18</v>
      </c>
      <c r="B55" s="23">
        <v>6265319524.5299997</v>
      </c>
      <c r="C55" s="73">
        <v>521</v>
      </c>
      <c r="D55" s="300">
        <f>B55/$B$66</f>
        <v>0.93671010885392547</v>
      </c>
    </row>
    <row r="56" spans="1:6" x14ac:dyDescent="0.2">
      <c r="A56" s="6" t="s">
        <v>19</v>
      </c>
      <c r="B56" s="50">
        <v>157992105.31</v>
      </c>
      <c r="C56" s="9">
        <v>22</v>
      </c>
      <c r="D56" s="300">
        <f t="shared" ref="D56:D66" si="2">B56/$B$66</f>
        <v>2.3620950469256843E-2</v>
      </c>
    </row>
    <row r="57" spans="1:6" x14ac:dyDescent="0.2">
      <c r="A57" s="6" t="s">
        <v>20</v>
      </c>
      <c r="B57" s="50">
        <v>265331382.88</v>
      </c>
      <c r="C57" s="9">
        <v>24</v>
      </c>
      <c r="D57" s="300">
        <f t="shared" si="2"/>
        <v>3.9668940676817567E-2</v>
      </c>
    </row>
    <row r="58" spans="1:6" x14ac:dyDescent="0.2">
      <c r="A58" s="6" t="s">
        <v>21</v>
      </c>
      <c r="B58" s="65"/>
      <c r="C58" s="70"/>
      <c r="D58" s="300">
        <f t="shared" si="2"/>
        <v>0</v>
      </c>
    </row>
    <row r="59" spans="1:6" x14ac:dyDescent="0.2">
      <c r="A59" s="6" t="s">
        <v>22</v>
      </c>
      <c r="B59" s="40"/>
      <c r="C59" s="40"/>
      <c r="D59" s="300">
        <f t="shared" si="2"/>
        <v>0</v>
      </c>
    </row>
    <row r="60" spans="1:6" x14ac:dyDescent="0.2">
      <c r="A60" s="6" t="s">
        <v>23</v>
      </c>
      <c r="B60" s="40"/>
      <c r="C60" s="40"/>
      <c r="D60" s="300">
        <f t="shared" si="2"/>
        <v>0</v>
      </c>
    </row>
    <row r="61" spans="1:6" x14ac:dyDescent="0.2">
      <c r="A61" s="6" t="s">
        <v>24</v>
      </c>
      <c r="B61" s="40"/>
      <c r="C61" s="40"/>
      <c r="D61" s="300">
        <f t="shared" si="2"/>
        <v>0</v>
      </c>
    </row>
    <row r="62" spans="1:6" x14ac:dyDescent="0.2">
      <c r="A62" s="6" t="s">
        <v>25</v>
      </c>
      <c r="B62" s="40"/>
      <c r="C62" s="40"/>
      <c r="D62" s="300">
        <f t="shared" si="2"/>
        <v>0</v>
      </c>
    </row>
    <row r="63" spans="1:6" x14ac:dyDescent="0.2">
      <c r="A63" s="6" t="s">
        <v>26</v>
      </c>
      <c r="B63" s="40"/>
      <c r="C63" s="40"/>
      <c r="D63" s="300">
        <f t="shared" si="2"/>
        <v>0</v>
      </c>
    </row>
    <row r="64" spans="1:6" x14ac:dyDescent="0.2">
      <c r="A64" s="6" t="s">
        <v>27</v>
      </c>
      <c r="B64" s="40"/>
      <c r="C64" s="40"/>
      <c r="D64" s="300">
        <f t="shared" si="2"/>
        <v>0</v>
      </c>
    </row>
    <row r="65" spans="1:4" ht="13.5" thickBot="1" x14ac:dyDescent="0.25">
      <c r="A65" s="25" t="s">
        <v>28</v>
      </c>
      <c r="B65" s="63"/>
      <c r="C65" s="63"/>
      <c r="D65" s="301">
        <f t="shared" si="2"/>
        <v>0</v>
      </c>
    </row>
    <row r="66" spans="1:4" ht="13.5" thickTop="1" x14ac:dyDescent="0.2">
      <c r="A66" s="1" t="s">
        <v>4</v>
      </c>
      <c r="B66" s="5">
        <f>SUM(B55:B65)</f>
        <v>6688643012.7200003</v>
      </c>
      <c r="C66" s="5">
        <f>SUM(C55:C65)</f>
        <v>567</v>
      </c>
      <c r="D66" s="302">
        <f t="shared" si="2"/>
        <v>1</v>
      </c>
    </row>
    <row r="67" spans="1:4" x14ac:dyDescent="0.2">
      <c r="A67" s="2"/>
      <c r="B67" s="66"/>
      <c r="C67" s="66"/>
    </row>
    <row r="68" spans="1:4" x14ac:dyDescent="0.2">
      <c r="A68" s="2"/>
      <c r="B68" s="66"/>
      <c r="C68" s="66"/>
    </row>
    <row r="69" spans="1:4" x14ac:dyDescent="0.2">
      <c r="A69" s="42" t="s">
        <v>34</v>
      </c>
      <c r="B69" s="84"/>
      <c r="C69" s="84"/>
    </row>
    <row r="70" spans="1:4" x14ac:dyDescent="0.2">
      <c r="A70" s="55"/>
      <c r="B70" s="55"/>
      <c r="C70" s="55"/>
    </row>
    <row r="71" spans="1:4" x14ac:dyDescent="0.2">
      <c r="A71" s="57" t="s">
        <v>29</v>
      </c>
      <c r="B71" s="48" t="s">
        <v>16</v>
      </c>
      <c r="C71" s="58" t="s">
        <v>211</v>
      </c>
      <c r="D71" s="299" t="s">
        <v>35</v>
      </c>
    </row>
    <row r="72" spans="1:4" x14ac:dyDescent="0.2">
      <c r="A72" s="75" t="s">
        <v>18</v>
      </c>
      <c r="B72" s="23">
        <v>6360202118.5600004</v>
      </c>
      <c r="C72" s="73">
        <v>538</v>
      </c>
      <c r="D72" s="300">
        <f>B72/$B$66</f>
        <v>0.9508957357216713</v>
      </c>
    </row>
    <row r="73" spans="1:4" x14ac:dyDescent="0.2">
      <c r="A73" s="80" t="s">
        <v>19</v>
      </c>
      <c r="B73" s="50">
        <v>241145847.41</v>
      </c>
      <c r="C73" s="9">
        <v>22</v>
      </c>
      <c r="D73" s="300">
        <f t="shared" ref="D73:D83" si="3">B73/$B$66</f>
        <v>3.6053030031862283E-2</v>
      </c>
    </row>
    <row r="74" spans="1:4" x14ac:dyDescent="0.2">
      <c r="A74" s="80" t="s">
        <v>20</v>
      </c>
      <c r="B74" s="50">
        <v>79107546.75</v>
      </c>
      <c r="C74" s="9">
        <v>6</v>
      </c>
      <c r="D74" s="300">
        <f t="shared" si="3"/>
        <v>1.1827144399777162E-2</v>
      </c>
    </row>
    <row r="75" spans="1:4" x14ac:dyDescent="0.2">
      <c r="A75" s="80" t="s">
        <v>21</v>
      </c>
      <c r="B75" s="17">
        <v>8187500</v>
      </c>
      <c r="C75" s="70">
        <v>1</v>
      </c>
      <c r="D75" s="300">
        <f t="shared" si="3"/>
        <v>1.2240898466893174E-3</v>
      </c>
    </row>
    <row r="76" spans="1:4" x14ac:dyDescent="0.2">
      <c r="A76" s="80" t="s">
        <v>22</v>
      </c>
      <c r="B76" s="17"/>
      <c r="C76" s="70"/>
      <c r="D76" s="300">
        <f t="shared" si="3"/>
        <v>0</v>
      </c>
    </row>
    <row r="77" spans="1:4" x14ac:dyDescent="0.2">
      <c r="A77" s="80" t="s">
        <v>23</v>
      </c>
      <c r="B77" s="17"/>
      <c r="C77" s="70"/>
      <c r="D77" s="300">
        <f t="shared" si="3"/>
        <v>0</v>
      </c>
    </row>
    <row r="78" spans="1:4" x14ac:dyDescent="0.2">
      <c r="A78" s="80" t="s">
        <v>24</v>
      </c>
      <c r="B78" s="17"/>
      <c r="C78" s="70"/>
      <c r="D78" s="300">
        <f t="shared" si="3"/>
        <v>0</v>
      </c>
    </row>
    <row r="79" spans="1:4" x14ac:dyDescent="0.2">
      <c r="A79" s="80" t="s">
        <v>25</v>
      </c>
      <c r="B79" s="40"/>
      <c r="C79" s="40"/>
      <c r="D79" s="300">
        <f t="shared" si="3"/>
        <v>0</v>
      </c>
    </row>
    <row r="80" spans="1:4" x14ac:dyDescent="0.2">
      <c r="A80" s="80" t="s">
        <v>26</v>
      </c>
      <c r="B80" s="40"/>
      <c r="C80" s="40"/>
      <c r="D80" s="300">
        <f t="shared" si="3"/>
        <v>0</v>
      </c>
    </row>
    <row r="81" spans="1:13" x14ac:dyDescent="0.2">
      <c r="A81" s="80" t="s">
        <v>27</v>
      </c>
      <c r="B81" s="40"/>
      <c r="C81" s="40"/>
      <c r="D81" s="300">
        <f t="shared" si="3"/>
        <v>0</v>
      </c>
    </row>
    <row r="82" spans="1:13" ht="13.5" thickBot="1" x14ac:dyDescent="0.25">
      <c r="A82" s="36" t="s">
        <v>28</v>
      </c>
      <c r="B82" s="63"/>
      <c r="C82" s="63"/>
      <c r="D82" s="301">
        <f t="shared" si="3"/>
        <v>0</v>
      </c>
    </row>
    <row r="83" spans="1:13" ht="13.5" thickTop="1" x14ac:dyDescent="0.2">
      <c r="A83" s="65" t="s">
        <v>4</v>
      </c>
      <c r="B83" s="155">
        <f>SUM(B72:B82)</f>
        <v>6688643012.7200003</v>
      </c>
      <c r="C83" s="155">
        <f>SUM(C72:C82)</f>
        <v>567</v>
      </c>
      <c r="D83" s="302">
        <f t="shared" si="3"/>
        <v>1</v>
      </c>
    </row>
    <row r="84" spans="1:13" x14ac:dyDescent="0.2">
      <c r="A84" s="215"/>
      <c r="B84" s="216"/>
      <c r="C84" s="216"/>
      <c r="D84" s="308"/>
    </row>
    <row r="86" spans="1:13" x14ac:dyDescent="0.2">
      <c r="A86" s="629" t="s">
        <v>77</v>
      </c>
      <c r="B86" s="630"/>
      <c r="C86" s="630"/>
      <c r="D86" s="630"/>
      <c r="E86" s="630"/>
      <c r="F86" s="630"/>
      <c r="G86" s="630"/>
      <c r="H86" s="630"/>
      <c r="I86" s="630"/>
      <c r="J86" s="630"/>
      <c r="K86" s="630"/>
      <c r="L86" s="630"/>
      <c r="M86" s="374"/>
    </row>
    <row r="87" spans="1:13" s="317" customFormat="1" x14ac:dyDescent="0.2">
      <c r="A87" s="310"/>
      <c r="B87" s="311" t="s">
        <v>4</v>
      </c>
      <c r="C87" s="312" t="s">
        <v>37</v>
      </c>
      <c r="D87" s="312" t="s">
        <v>38</v>
      </c>
      <c r="E87" s="313" t="s">
        <v>39</v>
      </c>
      <c r="F87" s="314" t="s">
        <v>40</v>
      </c>
      <c r="G87" s="315" t="s">
        <v>41</v>
      </c>
      <c r="H87" s="315" t="s">
        <v>42</v>
      </c>
      <c r="I87" s="315" t="s">
        <v>43</v>
      </c>
      <c r="J87" s="315" t="s">
        <v>44</v>
      </c>
      <c r="K87" s="315" t="s">
        <v>45</v>
      </c>
      <c r="L87" s="315" t="s">
        <v>46</v>
      </c>
      <c r="M87" s="316" t="s">
        <v>47</v>
      </c>
    </row>
    <row r="88" spans="1:13" x14ac:dyDescent="0.2">
      <c r="A88" s="249" t="s">
        <v>48</v>
      </c>
      <c r="B88" s="154">
        <f>SUM(C88:M88)</f>
        <v>8241679574.5699997</v>
      </c>
      <c r="C88" s="154">
        <v>2388450910.75</v>
      </c>
      <c r="D88" s="154">
        <v>2108038729.54</v>
      </c>
      <c r="E88" s="154">
        <v>3681878578.1599998</v>
      </c>
      <c r="F88" s="154">
        <v>46847569.5</v>
      </c>
      <c r="G88" s="154">
        <v>16463786.620000001</v>
      </c>
      <c r="H88" s="154">
        <v>0</v>
      </c>
      <c r="I88" s="154">
        <v>0</v>
      </c>
      <c r="J88" s="154">
        <v>0</v>
      </c>
      <c r="K88" s="154">
        <v>0</v>
      </c>
      <c r="L88" s="154">
        <v>0</v>
      </c>
      <c r="M88" s="154">
        <v>0</v>
      </c>
    </row>
    <row r="89" spans="1:13" x14ac:dyDescent="0.2">
      <c r="A89" s="250" t="s">
        <v>49</v>
      </c>
      <c r="B89" s="154">
        <f t="shared" ref="B89:B107" si="4">SUM(C89:M89)</f>
        <v>1123222034.6100001</v>
      </c>
      <c r="C89" s="154">
        <v>242432841.22999999</v>
      </c>
      <c r="D89" s="154">
        <v>295233731.41000003</v>
      </c>
      <c r="E89" s="154">
        <v>569811903.22000003</v>
      </c>
      <c r="F89" s="154">
        <v>13413558.75</v>
      </c>
      <c r="G89" s="154">
        <v>2330000</v>
      </c>
      <c r="H89" s="154">
        <v>0</v>
      </c>
      <c r="I89" s="154">
        <v>0</v>
      </c>
      <c r="J89" s="154">
        <v>0</v>
      </c>
      <c r="K89" s="154">
        <v>0</v>
      </c>
      <c r="L89" s="154">
        <v>0</v>
      </c>
      <c r="M89" s="154">
        <v>0</v>
      </c>
    </row>
    <row r="90" spans="1:13" x14ac:dyDescent="0.2">
      <c r="A90" s="250" t="s">
        <v>50</v>
      </c>
      <c r="B90" s="154">
        <f t="shared" si="4"/>
        <v>1795760987.3800001</v>
      </c>
      <c r="C90" s="154">
        <v>568447157.24000001</v>
      </c>
      <c r="D90" s="154">
        <v>513789391.36000001</v>
      </c>
      <c r="E90" s="154">
        <v>706566124.09000003</v>
      </c>
      <c r="F90" s="154">
        <v>5398314.6900000004</v>
      </c>
      <c r="G90" s="154">
        <v>1560000</v>
      </c>
      <c r="H90" s="154">
        <v>0</v>
      </c>
      <c r="I90" s="154">
        <v>0</v>
      </c>
      <c r="J90" s="154">
        <v>0</v>
      </c>
      <c r="K90" s="154">
        <v>0</v>
      </c>
      <c r="L90" s="154">
        <v>0</v>
      </c>
      <c r="M90" s="154">
        <v>0</v>
      </c>
    </row>
    <row r="91" spans="1:13" x14ac:dyDescent="0.2">
      <c r="A91" s="250" t="s">
        <v>51</v>
      </c>
      <c r="B91" s="154">
        <f t="shared" si="4"/>
        <v>14576272.18</v>
      </c>
      <c r="C91" s="154">
        <v>3580374.62</v>
      </c>
      <c r="D91" s="154">
        <v>1200000</v>
      </c>
      <c r="E91" s="154">
        <v>9795897.5600000005</v>
      </c>
      <c r="F91" s="154">
        <v>0</v>
      </c>
      <c r="G91" s="154">
        <v>0</v>
      </c>
      <c r="H91" s="154">
        <v>0</v>
      </c>
      <c r="I91" s="154">
        <v>0</v>
      </c>
      <c r="J91" s="154">
        <v>0</v>
      </c>
      <c r="K91" s="154">
        <v>0</v>
      </c>
      <c r="L91" s="154">
        <v>0</v>
      </c>
      <c r="M91" s="154">
        <v>0</v>
      </c>
    </row>
    <row r="92" spans="1:13" x14ac:dyDescent="0.2">
      <c r="A92" s="250" t="s">
        <v>52</v>
      </c>
      <c r="B92" s="154">
        <f t="shared" si="4"/>
        <v>1119324128.8799999</v>
      </c>
      <c r="C92" s="154">
        <v>252714672.81999999</v>
      </c>
      <c r="D92" s="154">
        <v>272100809.02999997</v>
      </c>
      <c r="E92" s="154">
        <v>577792843.52999997</v>
      </c>
      <c r="F92" s="154">
        <v>14873803.5</v>
      </c>
      <c r="G92" s="154">
        <v>1842000</v>
      </c>
      <c r="H92" s="154">
        <v>0</v>
      </c>
      <c r="I92" s="154">
        <v>0</v>
      </c>
      <c r="J92" s="154">
        <v>0</v>
      </c>
      <c r="K92" s="154">
        <v>0</v>
      </c>
      <c r="L92" s="154">
        <v>0</v>
      </c>
      <c r="M92" s="154">
        <v>0</v>
      </c>
    </row>
    <row r="93" spans="1:13" x14ac:dyDescent="0.2">
      <c r="A93" s="250" t="s">
        <v>53</v>
      </c>
      <c r="B93" s="154">
        <f t="shared" si="4"/>
        <v>957943078.04999995</v>
      </c>
      <c r="C93" s="154">
        <v>176190533.68000001</v>
      </c>
      <c r="D93" s="154">
        <v>225605227.78</v>
      </c>
      <c r="E93" s="154">
        <v>535842235.33999997</v>
      </c>
      <c r="F93" s="154">
        <v>18505081.25</v>
      </c>
      <c r="G93" s="154">
        <v>1800000</v>
      </c>
      <c r="H93" s="154">
        <v>0</v>
      </c>
      <c r="I93" s="154">
        <v>0</v>
      </c>
      <c r="J93" s="154">
        <v>0</v>
      </c>
      <c r="K93" s="154">
        <v>0</v>
      </c>
      <c r="L93" s="154">
        <v>0</v>
      </c>
      <c r="M93" s="154">
        <v>0</v>
      </c>
    </row>
    <row r="94" spans="1:13" x14ac:dyDescent="0.2">
      <c r="A94" s="250" t="s">
        <v>54</v>
      </c>
      <c r="B94" s="154">
        <f t="shared" si="4"/>
        <v>1142290205.9000001</v>
      </c>
      <c r="C94" s="154">
        <v>300422327.82999998</v>
      </c>
      <c r="D94" s="154">
        <v>243735381.88</v>
      </c>
      <c r="E94" s="154">
        <v>591857943.19000006</v>
      </c>
      <c r="F94" s="154">
        <v>3863634.25</v>
      </c>
      <c r="G94" s="154">
        <v>2410918.75</v>
      </c>
      <c r="H94" s="154">
        <v>0</v>
      </c>
      <c r="I94" s="154">
        <v>0</v>
      </c>
      <c r="J94" s="154">
        <v>0</v>
      </c>
      <c r="K94" s="154">
        <v>0</v>
      </c>
      <c r="L94" s="154">
        <v>0</v>
      </c>
      <c r="M94" s="154">
        <v>0</v>
      </c>
    </row>
    <row r="95" spans="1:13" x14ac:dyDescent="0.2">
      <c r="A95" s="250" t="s">
        <v>55</v>
      </c>
      <c r="B95" s="154">
        <f t="shared" si="4"/>
        <v>1485463618.5599999</v>
      </c>
      <c r="C95" s="154">
        <v>256718655.62</v>
      </c>
      <c r="D95" s="154">
        <v>374710002.66000003</v>
      </c>
      <c r="E95" s="154">
        <v>796541902.77999997</v>
      </c>
      <c r="F95" s="154">
        <v>54270858.5</v>
      </c>
      <c r="G95" s="154">
        <v>3222199</v>
      </c>
      <c r="H95" s="154">
        <v>0</v>
      </c>
      <c r="I95" s="154">
        <v>0</v>
      </c>
      <c r="J95" s="154">
        <v>0</v>
      </c>
      <c r="K95" s="154">
        <v>0</v>
      </c>
      <c r="L95" s="154">
        <v>0</v>
      </c>
      <c r="M95" s="154">
        <v>0</v>
      </c>
    </row>
    <row r="96" spans="1:13" x14ac:dyDescent="0.2">
      <c r="A96" s="250" t="s">
        <v>56</v>
      </c>
      <c r="B96" s="154">
        <f t="shared" si="4"/>
        <v>1618451459.8499999</v>
      </c>
      <c r="C96" s="154">
        <v>344964520.75999999</v>
      </c>
      <c r="D96" s="154">
        <v>384234398.38</v>
      </c>
      <c r="E96" s="154">
        <v>867821879.09000003</v>
      </c>
      <c r="F96" s="154">
        <v>15293045</v>
      </c>
      <c r="G96" s="154">
        <v>6137616.6200000001</v>
      </c>
      <c r="H96" s="154">
        <v>0</v>
      </c>
      <c r="I96" s="154">
        <v>0</v>
      </c>
      <c r="J96" s="154">
        <v>0</v>
      </c>
      <c r="K96" s="154">
        <v>0</v>
      </c>
      <c r="L96" s="154">
        <v>0</v>
      </c>
      <c r="M96" s="154">
        <v>0</v>
      </c>
    </row>
    <row r="97" spans="1:13" x14ac:dyDescent="0.2">
      <c r="A97" s="250" t="s">
        <v>57</v>
      </c>
      <c r="B97" s="154">
        <f t="shared" si="4"/>
        <v>805601667.83000004</v>
      </c>
      <c r="C97" s="154">
        <v>246959668.36000001</v>
      </c>
      <c r="D97" s="154">
        <v>208513051.47</v>
      </c>
      <c r="E97" s="154">
        <v>341963491.25</v>
      </c>
      <c r="F97" s="154">
        <v>2309456.75</v>
      </c>
      <c r="G97" s="154">
        <v>5856000</v>
      </c>
      <c r="H97" s="154">
        <v>0</v>
      </c>
      <c r="I97" s="154">
        <v>0</v>
      </c>
      <c r="J97" s="154">
        <v>0</v>
      </c>
      <c r="K97" s="154">
        <v>0</v>
      </c>
      <c r="L97" s="154">
        <v>0</v>
      </c>
      <c r="M97" s="154">
        <v>0</v>
      </c>
    </row>
    <row r="98" spans="1:13" x14ac:dyDescent="0.2">
      <c r="A98" s="250" t="s">
        <v>58</v>
      </c>
      <c r="B98" s="154">
        <f t="shared" si="4"/>
        <v>9324767330.8600006</v>
      </c>
      <c r="C98" s="154">
        <v>6784243035.1400003</v>
      </c>
      <c r="D98" s="154">
        <v>1070766158.16</v>
      </c>
      <c r="E98" s="154">
        <v>1441658729.5599999</v>
      </c>
      <c r="F98" s="154">
        <v>25532131.5</v>
      </c>
      <c r="G98" s="154">
        <v>2567276.5</v>
      </c>
      <c r="H98" s="154">
        <v>0</v>
      </c>
      <c r="I98" s="154">
        <v>0</v>
      </c>
      <c r="J98" s="154">
        <v>0</v>
      </c>
      <c r="K98" s="154">
        <v>0</v>
      </c>
      <c r="L98" s="154">
        <v>0</v>
      </c>
      <c r="M98" s="154">
        <v>0</v>
      </c>
    </row>
    <row r="99" spans="1:13" x14ac:dyDescent="0.2">
      <c r="A99" s="250" t="s">
        <v>59</v>
      </c>
      <c r="B99" s="154">
        <f t="shared" si="4"/>
        <v>3680690753.0300002</v>
      </c>
      <c r="C99" s="154">
        <v>767777456.97000003</v>
      </c>
      <c r="D99" s="154">
        <v>888767930.72000003</v>
      </c>
      <c r="E99" s="154">
        <v>1962075981.71</v>
      </c>
      <c r="F99" s="154">
        <v>57506549.75</v>
      </c>
      <c r="G99" s="154">
        <v>4562833.88</v>
      </c>
      <c r="H99" s="154">
        <v>0</v>
      </c>
      <c r="I99" s="154">
        <v>0</v>
      </c>
      <c r="J99" s="154">
        <v>0</v>
      </c>
      <c r="K99" s="154">
        <v>0</v>
      </c>
      <c r="L99" s="154">
        <v>0</v>
      </c>
      <c r="M99" s="154">
        <v>0</v>
      </c>
    </row>
    <row r="100" spans="1:13" x14ac:dyDescent="0.2">
      <c r="A100" s="250" t="s">
        <v>60</v>
      </c>
      <c r="B100" s="154">
        <f t="shared" si="4"/>
        <v>4101843305.98</v>
      </c>
      <c r="C100" s="154">
        <v>1185711044.8900001</v>
      </c>
      <c r="D100" s="154">
        <v>1117605338.47</v>
      </c>
      <c r="E100" s="154">
        <v>1786294922.6199999</v>
      </c>
      <c r="F100" s="154">
        <v>12232000</v>
      </c>
      <c r="G100" s="154">
        <v>0</v>
      </c>
      <c r="H100" s="154">
        <v>0</v>
      </c>
      <c r="I100" s="154">
        <v>0</v>
      </c>
      <c r="J100" s="154">
        <v>0</v>
      </c>
      <c r="K100" s="154">
        <v>0</v>
      </c>
      <c r="L100" s="154">
        <v>0</v>
      </c>
      <c r="M100" s="154">
        <v>0</v>
      </c>
    </row>
    <row r="101" spans="1:13" x14ac:dyDescent="0.2">
      <c r="A101" s="250" t="s">
        <v>61</v>
      </c>
      <c r="B101" s="154">
        <f t="shared" si="4"/>
        <v>66719305.329999998</v>
      </c>
      <c r="C101" s="154">
        <v>8386279.4500000002</v>
      </c>
      <c r="D101" s="154">
        <v>11226402</v>
      </c>
      <c r="E101" s="154">
        <v>47106623.880000003</v>
      </c>
      <c r="F101" s="154">
        <v>0</v>
      </c>
      <c r="G101" s="154">
        <v>0</v>
      </c>
      <c r="H101" s="154">
        <v>0</v>
      </c>
      <c r="I101" s="154">
        <v>0</v>
      </c>
      <c r="J101" s="154">
        <v>0</v>
      </c>
      <c r="K101" s="154">
        <v>0</v>
      </c>
      <c r="L101" s="154">
        <v>0</v>
      </c>
      <c r="M101" s="154">
        <v>0</v>
      </c>
    </row>
    <row r="102" spans="1:13" x14ac:dyDescent="0.2">
      <c r="A102" s="250" t="s">
        <v>62</v>
      </c>
      <c r="B102" s="154">
        <f t="shared" si="4"/>
        <v>5768768017.7700005</v>
      </c>
      <c r="C102" s="154">
        <v>1509927246.02</v>
      </c>
      <c r="D102" s="154">
        <v>1537589756.6099999</v>
      </c>
      <c r="E102" s="154">
        <v>2666593565.8299999</v>
      </c>
      <c r="F102" s="154">
        <v>46320728.560000002</v>
      </c>
      <c r="G102" s="154">
        <v>8336720.75</v>
      </c>
      <c r="H102" s="154">
        <v>0</v>
      </c>
      <c r="I102" s="154">
        <v>0</v>
      </c>
      <c r="J102" s="154">
        <v>0</v>
      </c>
      <c r="K102" s="154">
        <v>0</v>
      </c>
      <c r="L102" s="154">
        <v>0</v>
      </c>
      <c r="M102" s="154">
        <v>0</v>
      </c>
    </row>
    <row r="103" spans="1:13" x14ac:dyDescent="0.2">
      <c r="A103" s="250" t="s">
        <v>63</v>
      </c>
      <c r="B103" s="154">
        <f t="shared" si="4"/>
        <v>2632231370.3800001</v>
      </c>
      <c r="C103" s="154">
        <v>476542129.44999999</v>
      </c>
      <c r="D103" s="154">
        <v>679978230.08000004</v>
      </c>
      <c r="E103" s="154">
        <v>1422431993.4100001</v>
      </c>
      <c r="F103" s="154">
        <v>42950689.939999998</v>
      </c>
      <c r="G103" s="154">
        <v>10328327.5</v>
      </c>
      <c r="H103" s="154">
        <v>0</v>
      </c>
      <c r="I103" s="154">
        <v>0</v>
      </c>
      <c r="J103" s="154">
        <v>0</v>
      </c>
      <c r="K103" s="154">
        <v>0</v>
      </c>
      <c r="L103" s="154">
        <v>0</v>
      </c>
      <c r="M103" s="154">
        <v>0</v>
      </c>
    </row>
    <row r="104" spans="1:13" x14ac:dyDescent="0.2">
      <c r="A104" s="250" t="s">
        <v>64</v>
      </c>
      <c r="B104" s="154">
        <f t="shared" si="4"/>
        <v>421258696.94</v>
      </c>
      <c r="C104" s="154">
        <v>101164291.16</v>
      </c>
      <c r="D104" s="154">
        <v>94991377.590000004</v>
      </c>
      <c r="E104" s="154">
        <v>218553674.44</v>
      </c>
      <c r="F104" s="154">
        <v>6549353.75</v>
      </c>
      <c r="G104" s="154">
        <v>0</v>
      </c>
      <c r="H104" s="154">
        <v>0</v>
      </c>
      <c r="I104" s="154">
        <v>0</v>
      </c>
      <c r="J104" s="154">
        <v>0</v>
      </c>
      <c r="K104" s="154">
        <v>0</v>
      </c>
      <c r="L104" s="154">
        <v>0</v>
      </c>
      <c r="M104" s="154">
        <v>0</v>
      </c>
    </row>
    <row r="105" spans="1:13" x14ac:dyDescent="0.2">
      <c r="A105" s="250" t="s">
        <v>65</v>
      </c>
      <c r="B105" s="154">
        <f t="shared" si="4"/>
        <v>1163009477.0599999</v>
      </c>
      <c r="C105" s="154">
        <v>228380499.37</v>
      </c>
      <c r="D105" s="154">
        <v>320217488.27999997</v>
      </c>
      <c r="E105" s="154">
        <v>597236892.97000003</v>
      </c>
      <c r="F105" s="154">
        <v>16304596.439999999</v>
      </c>
      <c r="G105" s="154">
        <v>870000</v>
      </c>
      <c r="H105" s="154">
        <v>0</v>
      </c>
      <c r="I105" s="154">
        <v>0</v>
      </c>
      <c r="J105" s="154">
        <v>0</v>
      </c>
      <c r="K105" s="154">
        <v>0</v>
      </c>
      <c r="L105" s="154">
        <v>0</v>
      </c>
      <c r="M105" s="154">
        <v>0</v>
      </c>
    </row>
    <row r="106" spans="1:13" ht="13.5" thickBot="1" x14ac:dyDescent="0.25">
      <c r="A106" s="251" t="s">
        <v>66</v>
      </c>
      <c r="B106" s="268">
        <f t="shared" si="4"/>
        <v>1574164534.4199996</v>
      </c>
      <c r="C106" s="157">
        <v>545051544.80999994</v>
      </c>
      <c r="D106" s="157">
        <v>418663450.30000001</v>
      </c>
      <c r="E106" s="157">
        <v>595496967.88</v>
      </c>
      <c r="F106" s="157">
        <v>14002288.119999999</v>
      </c>
      <c r="G106" s="157">
        <v>950283.31</v>
      </c>
      <c r="H106" s="157">
        <v>0</v>
      </c>
      <c r="I106" s="157">
        <v>0</v>
      </c>
      <c r="J106" s="157">
        <v>0</v>
      </c>
      <c r="K106" s="157">
        <v>0</v>
      </c>
      <c r="L106" s="157">
        <v>0</v>
      </c>
      <c r="M106" s="157">
        <v>0</v>
      </c>
    </row>
    <row r="107" spans="1:13" ht="13.5" thickTop="1" x14ac:dyDescent="0.2">
      <c r="A107" s="257" t="s">
        <v>4</v>
      </c>
      <c r="B107" s="156">
        <f t="shared" si="4"/>
        <v>47037765819.579994</v>
      </c>
      <c r="C107" s="156">
        <f>SUM(C88:C106)</f>
        <v>16388065190.17</v>
      </c>
      <c r="D107" s="156">
        <f>SUM(D88:D106)</f>
        <v>10766966855.720001</v>
      </c>
      <c r="E107" s="156">
        <f>SUM(E88:E106)</f>
        <v>19417322150.509998</v>
      </c>
      <c r="F107" s="156">
        <f>SUM(F88:F106)</f>
        <v>396173660.25</v>
      </c>
      <c r="G107" s="156">
        <f>SUM(G88:G106)</f>
        <v>69237962.930000007</v>
      </c>
      <c r="H107" s="162">
        <f t="shared" ref="H107:M107" si="5">SUM(H88:H106)</f>
        <v>0</v>
      </c>
      <c r="I107" s="162">
        <f t="shared" si="5"/>
        <v>0</v>
      </c>
      <c r="J107" s="162">
        <f t="shared" si="5"/>
        <v>0</v>
      </c>
      <c r="K107" s="162">
        <f t="shared" si="5"/>
        <v>0</v>
      </c>
      <c r="L107" s="162">
        <f t="shared" si="5"/>
        <v>0</v>
      </c>
      <c r="M107" s="162">
        <f t="shared" si="5"/>
        <v>0</v>
      </c>
    </row>
    <row r="108" spans="1:13" x14ac:dyDescent="0.2">
      <c r="A108" s="217"/>
      <c r="B108" s="218"/>
      <c r="C108" s="218"/>
      <c r="D108" s="218"/>
      <c r="E108" s="218"/>
      <c r="F108" s="218"/>
      <c r="G108" s="218"/>
      <c r="H108" s="219"/>
      <c r="I108" s="219"/>
      <c r="J108" s="219"/>
      <c r="K108" s="219"/>
      <c r="L108" s="219"/>
      <c r="M108" s="219"/>
    </row>
    <row r="110" spans="1:13" x14ac:dyDescent="0.2">
      <c r="A110" s="318" t="s">
        <v>74</v>
      </c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20"/>
    </row>
    <row r="111" spans="1:13" s="326" customFormat="1" x14ac:dyDescent="0.2">
      <c r="A111" s="321"/>
      <c r="B111" s="322" t="s">
        <v>4</v>
      </c>
      <c r="C111" s="323" t="s">
        <v>37</v>
      </c>
      <c r="D111" s="323" t="s">
        <v>38</v>
      </c>
      <c r="E111" s="324" t="s">
        <v>39</v>
      </c>
      <c r="F111" s="325" t="s">
        <v>40</v>
      </c>
      <c r="G111" s="325" t="s">
        <v>41</v>
      </c>
      <c r="H111" s="325" t="s">
        <v>42</v>
      </c>
      <c r="I111" s="325" t="s">
        <v>43</v>
      </c>
      <c r="J111" s="325" t="s">
        <v>44</v>
      </c>
      <c r="K111" s="325" t="s">
        <v>45</v>
      </c>
      <c r="L111" s="325" t="s">
        <v>46</v>
      </c>
      <c r="M111" s="323" t="s">
        <v>47</v>
      </c>
    </row>
    <row r="112" spans="1:13" x14ac:dyDescent="0.2">
      <c r="A112" s="108"/>
      <c r="B112" s="107"/>
      <c r="C112" s="123"/>
      <c r="D112" s="123"/>
      <c r="E112" s="136"/>
      <c r="F112" s="123"/>
      <c r="G112" s="123"/>
      <c r="H112" s="123"/>
      <c r="I112" s="123"/>
      <c r="J112" s="123"/>
      <c r="K112" s="123"/>
      <c r="L112" s="123"/>
      <c r="M112" s="123"/>
    </row>
    <row r="113" spans="1:15" ht="25.5" x14ac:dyDescent="0.2">
      <c r="A113" s="134" t="s">
        <v>68</v>
      </c>
      <c r="B113" s="177" t="s">
        <v>16</v>
      </c>
      <c r="C113" s="129" t="s">
        <v>16</v>
      </c>
      <c r="D113" s="129" t="s">
        <v>16</v>
      </c>
      <c r="E113" s="127" t="s">
        <v>16</v>
      </c>
      <c r="F113" s="129" t="s">
        <v>16</v>
      </c>
      <c r="G113" s="129" t="s">
        <v>16</v>
      </c>
      <c r="H113" s="129" t="s">
        <v>16</v>
      </c>
      <c r="I113" s="129" t="s">
        <v>16</v>
      </c>
      <c r="J113" s="129" t="s">
        <v>16</v>
      </c>
      <c r="K113" s="129" t="s">
        <v>16</v>
      </c>
      <c r="L113" s="129" t="s">
        <v>16</v>
      </c>
      <c r="M113" s="129" t="s">
        <v>16</v>
      </c>
    </row>
    <row r="114" spans="1:15" x14ac:dyDescent="0.2">
      <c r="A114" s="253" t="s">
        <v>75</v>
      </c>
      <c r="B114" s="270">
        <f t="shared" ref="B114:B119" si="6">SUM(C114:M114)</f>
        <v>47037765819.570007</v>
      </c>
      <c r="C114" s="270">
        <v>16388065190.17</v>
      </c>
      <c r="D114" s="270">
        <v>10766966855.700001</v>
      </c>
      <c r="E114" s="270">
        <v>19417322150.509998</v>
      </c>
      <c r="F114" s="270">
        <v>396173660.25</v>
      </c>
      <c r="G114" s="270">
        <v>69237962.939999998</v>
      </c>
      <c r="H114" s="271">
        <v>0</v>
      </c>
      <c r="I114" s="271">
        <v>0</v>
      </c>
      <c r="J114" s="271">
        <v>0</v>
      </c>
      <c r="K114" s="271">
        <v>0</v>
      </c>
      <c r="L114" s="271">
        <v>0</v>
      </c>
      <c r="M114" s="271">
        <v>0</v>
      </c>
    </row>
    <row r="115" spans="1:15" x14ac:dyDescent="0.2">
      <c r="A115" s="269" t="s">
        <v>69</v>
      </c>
      <c r="B115" s="272">
        <f t="shared" si="6"/>
        <v>0</v>
      </c>
      <c r="C115" s="202">
        <v>0</v>
      </c>
      <c r="D115" s="202">
        <v>0</v>
      </c>
      <c r="E115" s="202">
        <v>0</v>
      </c>
      <c r="F115" s="202">
        <v>0</v>
      </c>
      <c r="G115" s="202">
        <v>0</v>
      </c>
      <c r="H115" s="195">
        <v>0</v>
      </c>
      <c r="I115" s="195">
        <v>0</v>
      </c>
      <c r="J115" s="195">
        <v>0</v>
      </c>
      <c r="K115" s="195">
        <v>0</v>
      </c>
      <c r="L115" s="195">
        <v>0</v>
      </c>
      <c r="M115" s="195">
        <v>0</v>
      </c>
      <c r="N115" s="327"/>
    </row>
    <row r="116" spans="1:15" x14ac:dyDescent="0.2">
      <c r="A116" s="254" t="s">
        <v>70</v>
      </c>
      <c r="B116" s="158">
        <f t="shared" si="6"/>
        <v>0</v>
      </c>
      <c r="C116" s="200">
        <v>0</v>
      </c>
      <c r="D116" s="200">
        <v>0</v>
      </c>
      <c r="E116" s="201">
        <v>0</v>
      </c>
      <c r="F116" s="202">
        <v>0</v>
      </c>
      <c r="G116" s="202">
        <v>0</v>
      </c>
      <c r="H116" s="195">
        <v>0</v>
      </c>
      <c r="I116" s="195">
        <v>0</v>
      </c>
      <c r="J116" s="195">
        <v>0</v>
      </c>
      <c r="K116" s="195">
        <v>0</v>
      </c>
      <c r="L116" s="195">
        <v>0</v>
      </c>
      <c r="M116" s="196">
        <v>0</v>
      </c>
    </row>
    <row r="117" spans="1:15" x14ac:dyDescent="0.2">
      <c r="A117" s="254" t="s">
        <v>71</v>
      </c>
      <c r="B117" s="158">
        <f t="shared" si="6"/>
        <v>0</v>
      </c>
      <c r="C117" s="200">
        <v>0</v>
      </c>
      <c r="D117" s="200">
        <v>0</v>
      </c>
      <c r="E117" s="201">
        <v>0</v>
      </c>
      <c r="F117" s="202">
        <v>0</v>
      </c>
      <c r="G117" s="202">
        <v>0</v>
      </c>
      <c r="H117" s="195">
        <v>0</v>
      </c>
      <c r="I117" s="195">
        <v>0</v>
      </c>
      <c r="J117" s="195">
        <v>0</v>
      </c>
      <c r="K117" s="195">
        <v>0</v>
      </c>
      <c r="L117" s="195">
        <v>0</v>
      </c>
      <c r="M117" s="196">
        <v>0</v>
      </c>
    </row>
    <row r="118" spans="1:15" x14ac:dyDescent="0.2">
      <c r="A118" s="254" t="s">
        <v>72</v>
      </c>
      <c r="B118" s="158">
        <f t="shared" si="6"/>
        <v>0</v>
      </c>
      <c r="C118" s="200">
        <v>0</v>
      </c>
      <c r="D118" s="200">
        <v>0</v>
      </c>
      <c r="E118" s="201">
        <v>0</v>
      </c>
      <c r="F118" s="202">
        <v>0</v>
      </c>
      <c r="G118" s="202">
        <v>0</v>
      </c>
      <c r="H118" s="195">
        <v>0</v>
      </c>
      <c r="I118" s="195">
        <v>0</v>
      </c>
      <c r="J118" s="195">
        <v>0</v>
      </c>
      <c r="K118" s="195">
        <v>0</v>
      </c>
      <c r="L118" s="195">
        <v>0</v>
      </c>
      <c r="M118" s="196">
        <v>0</v>
      </c>
    </row>
    <row r="119" spans="1:15" ht="13.5" thickBot="1" x14ac:dyDescent="0.25">
      <c r="A119" s="255" t="s">
        <v>73</v>
      </c>
      <c r="B119" s="158">
        <f t="shared" si="6"/>
        <v>0</v>
      </c>
      <c r="C119" s="203">
        <v>0</v>
      </c>
      <c r="D119" s="203">
        <v>0</v>
      </c>
      <c r="E119" s="204">
        <v>0</v>
      </c>
      <c r="F119" s="205">
        <v>0</v>
      </c>
      <c r="G119" s="205">
        <v>0</v>
      </c>
      <c r="H119" s="197">
        <v>0</v>
      </c>
      <c r="I119" s="197">
        <v>0</v>
      </c>
      <c r="J119" s="197">
        <v>0</v>
      </c>
      <c r="K119" s="197">
        <v>0</v>
      </c>
      <c r="L119" s="197">
        <v>0</v>
      </c>
      <c r="M119" s="198">
        <v>0</v>
      </c>
    </row>
    <row r="120" spans="1:15" ht="13.5" thickTop="1" x14ac:dyDescent="0.2">
      <c r="A120" s="256" t="s">
        <v>4</v>
      </c>
      <c r="B120" s="160">
        <f>SUM(B114:B119)</f>
        <v>47037765819.570007</v>
      </c>
      <c r="C120" s="160">
        <f t="shared" ref="C120:M120" si="7">SUM(C114:C119)</f>
        <v>16388065190.17</v>
      </c>
      <c r="D120" s="160">
        <f t="shared" si="7"/>
        <v>10766966855.700001</v>
      </c>
      <c r="E120" s="160">
        <f t="shared" si="7"/>
        <v>19417322150.509998</v>
      </c>
      <c r="F120" s="160">
        <f t="shared" si="7"/>
        <v>396173660.25</v>
      </c>
      <c r="G120" s="160">
        <f t="shared" si="7"/>
        <v>69237962.939999998</v>
      </c>
      <c r="H120" s="160">
        <f t="shared" si="7"/>
        <v>0</v>
      </c>
      <c r="I120" s="160">
        <f t="shared" si="7"/>
        <v>0</v>
      </c>
      <c r="J120" s="160">
        <f t="shared" si="7"/>
        <v>0</v>
      </c>
      <c r="K120" s="160">
        <f t="shared" si="7"/>
        <v>0</v>
      </c>
      <c r="L120" s="160">
        <f t="shared" si="7"/>
        <v>0</v>
      </c>
      <c r="M120" s="161">
        <f t="shared" si="7"/>
        <v>0</v>
      </c>
    </row>
    <row r="121" spans="1:15" x14ac:dyDescent="0.2">
      <c r="A121" s="178"/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</row>
    <row r="123" spans="1:15" x14ac:dyDescent="0.2">
      <c r="A123" s="318" t="s">
        <v>120</v>
      </c>
      <c r="B123" s="319"/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20"/>
    </row>
    <row r="124" spans="1:15" x14ac:dyDescent="0.2">
      <c r="A124" s="321"/>
      <c r="B124" s="322" t="s">
        <v>4</v>
      </c>
      <c r="C124" s="323" t="s">
        <v>37</v>
      </c>
      <c r="D124" s="323" t="s">
        <v>38</v>
      </c>
      <c r="E124" s="324" t="s">
        <v>39</v>
      </c>
      <c r="F124" s="325" t="s">
        <v>40</v>
      </c>
      <c r="G124" s="325" t="s">
        <v>41</v>
      </c>
      <c r="H124" s="325" t="s">
        <v>42</v>
      </c>
      <c r="I124" s="325" t="s">
        <v>43</v>
      </c>
      <c r="J124" s="325" t="s">
        <v>44</v>
      </c>
      <c r="K124" s="325" t="s">
        <v>45</v>
      </c>
      <c r="L124" s="325" t="s">
        <v>46</v>
      </c>
      <c r="M124" s="323" t="s">
        <v>47</v>
      </c>
    </row>
    <row r="125" spans="1:15" x14ac:dyDescent="0.2">
      <c r="A125" s="258"/>
      <c r="B125" s="107"/>
      <c r="C125" s="123"/>
      <c r="D125" s="123"/>
      <c r="E125" s="136"/>
      <c r="F125" s="123"/>
      <c r="G125" s="123"/>
      <c r="H125" s="123"/>
      <c r="I125" s="123"/>
      <c r="J125" s="123"/>
      <c r="K125" s="123"/>
      <c r="L125" s="123"/>
      <c r="M125" s="123"/>
      <c r="N125" s="326"/>
      <c r="O125" s="326"/>
    </row>
    <row r="126" spans="1:15" ht="25.5" x14ac:dyDescent="0.2">
      <c r="A126" s="259" t="s">
        <v>68</v>
      </c>
      <c r="B126" s="177" t="s">
        <v>16</v>
      </c>
      <c r="C126" s="129" t="s">
        <v>16</v>
      </c>
      <c r="D126" s="129" t="s">
        <v>16</v>
      </c>
      <c r="E126" s="127" t="s">
        <v>16</v>
      </c>
      <c r="F126" s="129" t="s">
        <v>16</v>
      </c>
      <c r="G126" s="129" t="s">
        <v>16</v>
      </c>
      <c r="H126" s="129" t="s">
        <v>16</v>
      </c>
      <c r="I126" s="129" t="s">
        <v>16</v>
      </c>
      <c r="J126" s="129" t="s">
        <v>16</v>
      </c>
      <c r="K126" s="129" t="s">
        <v>16</v>
      </c>
      <c r="L126" s="129" t="s">
        <v>16</v>
      </c>
      <c r="M126" s="129" t="s">
        <v>16</v>
      </c>
    </row>
    <row r="127" spans="1:15" x14ac:dyDescent="0.2">
      <c r="A127" s="254" t="s">
        <v>115</v>
      </c>
      <c r="B127" s="328">
        <f>SUM(C127:M127)</f>
        <v>19330545006.720001</v>
      </c>
      <c r="C127" s="329">
        <v>4667208258.0299997</v>
      </c>
      <c r="D127" s="330">
        <v>2962951772.9099998</v>
      </c>
      <c r="E127" s="330">
        <v>11637477976.42</v>
      </c>
      <c r="F127" s="330">
        <v>43397819.619999997</v>
      </c>
      <c r="G127" s="330">
        <v>19509179.739999998</v>
      </c>
      <c r="H127" s="331">
        <v>0</v>
      </c>
      <c r="I127" s="332">
        <v>0</v>
      </c>
      <c r="J127" s="328">
        <v>0</v>
      </c>
      <c r="K127" s="333">
        <v>0</v>
      </c>
      <c r="L127" s="333">
        <v>0</v>
      </c>
      <c r="M127" s="328">
        <v>0</v>
      </c>
    </row>
    <row r="128" spans="1:15" x14ac:dyDescent="0.2">
      <c r="A128" s="254" t="s">
        <v>116</v>
      </c>
      <c r="B128" s="332">
        <f>SUM(C128:M128)</f>
        <v>11695248015.929998</v>
      </c>
      <c r="C128" s="334">
        <v>3414416164.4699998</v>
      </c>
      <c r="D128" s="335">
        <v>2698163838.73</v>
      </c>
      <c r="E128" s="335">
        <v>5472682337.1099997</v>
      </c>
      <c r="F128" s="335">
        <v>106335392.31</v>
      </c>
      <c r="G128" s="335">
        <v>3650283.31</v>
      </c>
      <c r="H128" s="331">
        <v>0</v>
      </c>
      <c r="I128" s="332">
        <v>0</v>
      </c>
      <c r="J128" s="332">
        <v>0</v>
      </c>
      <c r="K128" s="331">
        <v>0</v>
      </c>
      <c r="L128" s="331">
        <v>0</v>
      </c>
      <c r="M128" s="332">
        <v>0</v>
      </c>
    </row>
    <row r="129" spans="1:14" x14ac:dyDescent="0.2">
      <c r="A129" s="254" t="s">
        <v>117</v>
      </c>
      <c r="B129" s="332">
        <f>SUM(C129:M129)</f>
        <v>6837715315.1300001</v>
      </c>
      <c r="C129" s="334">
        <v>2992127135.3499999</v>
      </c>
      <c r="D129" s="335">
        <v>2318791405.1599998</v>
      </c>
      <c r="E129" s="335">
        <v>1379136288.55</v>
      </c>
      <c r="F129" s="335">
        <v>117913468.94</v>
      </c>
      <c r="G129" s="335">
        <v>29747017.129999999</v>
      </c>
      <c r="H129" s="331">
        <v>0</v>
      </c>
      <c r="I129" s="332">
        <v>0</v>
      </c>
      <c r="J129" s="332">
        <v>0</v>
      </c>
      <c r="K129" s="331">
        <v>0</v>
      </c>
      <c r="L129" s="331">
        <v>0</v>
      </c>
      <c r="M129" s="332">
        <v>0</v>
      </c>
    </row>
    <row r="130" spans="1:14" x14ac:dyDescent="0.2">
      <c r="A130" s="254" t="s">
        <v>118</v>
      </c>
      <c r="B130" s="332">
        <f>SUM(C130:M130)</f>
        <v>7547646023.1300001</v>
      </c>
      <c r="C130" s="334">
        <v>4402733685.4300003</v>
      </c>
      <c r="D130" s="335">
        <v>2254318629.25</v>
      </c>
      <c r="E130" s="335">
        <v>765708980.58000004</v>
      </c>
      <c r="F130" s="335">
        <v>110635444.12</v>
      </c>
      <c r="G130" s="335">
        <v>14249283.75</v>
      </c>
      <c r="H130" s="331">
        <v>0</v>
      </c>
      <c r="I130" s="332">
        <v>0</v>
      </c>
      <c r="J130" s="332">
        <v>0</v>
      </c>
      <c r="K130" s="331">
        <v>0</v>
      </c>
      <c r="L130" s="331">
        <v>0</v>
      </c>
      <c r="M130" s="332">
        <v>0</v>
      </c>
    </row>
    <row r="131" spans="1:14" ht="13.5" thickBot="1" x14ac:dyDescent="0.25">
      <c r="A131" s="255" t="s">
        <v>119</v>
      </c>
      <c r="B131" s="336">
        <f>SUM(C131:M131)</f>
        <v>1626611458.6199999</v>
      </c>
      <c r="C131" s="337">
        <v>911579946.88999999</v>
      </c>
      <c r="D131" s="337">
        <v>532741209.63999999</v>
      </c>
      <c r="E131" s="337">
        <v>162316567.84</v>
      </c>
      <c r="F131" s="337">
        <v>17891535.25</v>
      </c>
      <c r="G131" s="337">
        <v>2082199</v>
      </c>
      <c r="H131" s="338">
        <v>0</v>
      </c>
      <c r="I131" s="336">
        <v>0</v>
      </c>
      <c r="J131" s="336">
        <v>0</v>
      </c>
      <c r="K131" s="338">
        <v>0</v>
      </c>
      <c r="L131" s="338">
        <v>0</v>
      </c>
      <c r="M131" s="336">
        <v>0</v>
      </c>
    </row>
    <row r="132" spans="1:14" ht="13.5" thickTop="1" x14ac:dyDescent="0.2">
      <c r="A132" s="254" t="s">
        <v>4</v>
      </c>
      <c r="B132" s="339">
        <f>SUM(B127:B131)</f>
        <v>47037765819.529999</v>
      </c>
      <c r="C132" s="339">
        <f>SUM(C127:C131)</f>
        <v>16388065190.17</v>
      </c>
      <c r="D132" s="339">
        <f t="shared" ref="D132:M132" si="8">SUM(D127:D131)</f>
        <v>10766966855.689999</v>
      </c>
      <c r="E132" s="339">
        <f t="shared" si="8"/>
        <v>19417322150.5</v>
      </c>
      <c r="F132" s="339">
        <f t="shared" si="8"/>
        <v>396173660.24000001</v>
      </c>
      <c r="G132" s="339">
        <f t="shared" si="8"/>
        <v>69237962.929999992</v>
      </c>
      <c r="H132" s="339">
        <f t="shared" si="8"/>
        <v>0</v>
      </c>
      <c r="I132" s="339">
        <f t="shared" si="8"/>
        <v>0</v>
      </c>
      <c r="J132" s="339">
        <f t="shared" si="8"/>
        <v>0</v>
      </c>
      <c r="K132" s="339">
        <f t="shared" si="8"/>
        <v>0</v>
      </c>
      <c r="L132" s="339">
        <f t="shared" si="8"/>
        <v>0</v>
      </c>
      <c r="M132" s="339">
        <f t="shared" si="8"/>
        <v>0</v>
      </c>
      <c r="N132" s="327"/>
    </row>
    <row r="133" spans="1:14" x14ac:dyDescent="0.2">
      <c r="A133" s="178"/>
      <c r="B133" s="340"/>
      <c r="C133" s="340"/>
      <c r="D133" s="340"/>
      <c r="E133" s="340"/>
      <c r="F133" s="340"/>
      <c r="G133" s="340"/>
      <c r="H133" s="340"/>
      <c r="I133" s="340"/>
      <c r="J133" s="340"/>
      <c r="K133" s="340"/>
      <c r="L133" s="340"/>
      <c r="M133" s="340"/>
      <c r="N133" s="307"/>
    </row>
    <row r="134" spans="1:14" x14ac:dyDescent="0.2">
      <c r="A134" s="307"/>
    </row>
    <row r="135" spans="1:14" x14ac:dyDescent="0.2">
      <c r="A135" s="318" t="s">
        <v>121</v>
      </c>
      <c r="B135" s="319"/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20"/>
    </row>
    <row r="136" spans="1:14" x14ac:dyDescent="0.2">
      <c r="A136" s="321"/>
      <c r="B136" s="322" t="s">
        <v>4</v>
      </c>
      <c r="C136" s="323" t="s">
        <v>37</v>
      </c>
      <c r="D136" s="323" t="s">
        <v>38</v>
      </c>
      <c r="E136" s="324" t="s">
        <v>39</v>
      </c>
      <c r="F136" s="325" t="s">
        <v>40</v>
      </c>
      <c r="G136" s="325" t="s">
        <v>41</v>
      </c>
      <c r="H136" s="325" t="s">
        <v>42</v>
      </c>
      <c r="I136" s="325" t="s">
        <v>43</v>
      </c>
      <c r="J136" s="325" t="s">
        <v>44</v>
      </c>
      <c r="K136" s="325" t="s">
        <v>45</v>
      </c>
      <c r="L136" s="325" t="s">
        <v>46</v>
      </c>
      <c r="M136" s="323" t="s">
        <v>47</v>
      </c>
    </row>
    <row r="137" spans="1:14" x14ac:dyDescent="0.2">
      <c r="A137" s="258"/>
      <c r="B137" s="107"/>
      <c r="C137" s="123"/>
      <c r="D137" s="123"/>
      <c r="E137" s="136"/>
      <c r="F137" s="123"/>
      <c r="G137" s="123"/>
      <c r="H137" s="123"/>
      <c r="I137" s="123"/>
      <c r="J137" s="123"/>
      <c r="K137" s="123"/>
      <c r="L137" s="123"/>
      <c r="M137" s="123"/>
    </row>
    <row r="138" spans="1:14" ht="25.5" x14ac:dyDescent="0.2">
      <c r="A138" s="259"/>
      <c r="B138" s="177" t="s">
        <v>16</v>
      </c>
      <c r="C138" s="129" t="s">
        <v>16</v>
      </c>
      <c r="D138" s="129" t="s">
        <v>16</v>
      </c>
      <c r="E138" s="127" t="s">
        <v>16</v>
      </c>
      <c r="F138" s="129" t="s">
        <v>16</v>
      </c>
      <c r="G138" s="129" t="s">
        <v>16</v>
      </c>
      <c r="H138" s="129" t="s">
        <v>16</v>
      </c>
      <c r="I138" s="129" t="s">
        <v>16</v>
      </c>
      <c r="J138" s="129" t="s">
        <v>16</v>
      </c>
      <c r="K138" s="129" t="s">
        <v>16</v>
      </c>
      <c r="L138" s="129" t="s">
        <v>16</v>
      </c>
      <c r="M138" s="129" t="s">
        <v>16</v>
      </c>
    </row>
    <row r="139" spans="1:14" x14ac:dyDescent="0.2">
      <c r="A139" s="254" t="s">
        <v>122</v>
      </c>
      <c r="B139" s="341">
        <f>SUM(C139:M139)</f>
        <v>47021562181.440002</v>
      </c>
      <c r="C139" s="342">
        <v>16376617552.040001</v>
      </c>
      <c r="D139" s="342">
        <v>10765496855.700001</v>
      </c>
      <c r="E139" s="342">
        <v>19414036150.509998</v>
      </c>
      <c r="F139" s="342">
        <v>396173660.25</v>
      </c>
      <c r="G139" s="342">
        <v>69237962.939999998</v>
      </c>
      <c r="H139" s="343">
        <v>0</v>
      </c>
      <c r="I139" s="343">
        <v>0</v>
      </c>
      <c r="J139" s="343">
        <v>0</v>
      </c>
      <c r="K139" s="343">
        <v>0</v>
      </c>
      <c r="L139" s="343">
        <v>0</v>
      </c>
      <c r="M139" s="344">
        <v>0</v>
      </c>
    </row>
    <row r="140" spans="1:14" x14ac:dyDescent="0.2">
      <c r="A140" s="254" t="s">
        <v>129</v>
      </c>
      <c r="B140" s="345">
        <f>SUM(C140:M140)</f>
        <v>16203638.130000001</v>
      </c>
      <c r="C140" s="346">
        <v>11447638.130000001</v>
      </c>
      <c r="D140" s="347">
        <v>1470000</v>
      </c>
      <c r="E140" s="347">
        <v>3286000</v>
      </c>
      <c r="F140" s="347">
        <v>0</v>
      </c>
      <c r="G140" s="347">
        <v>0</v>
      </c>
      <c r="H140" s="348">
        <v>0</v>
      </c>
      <c r="I140" s="348">
        <v>0</v>
      </c>
      <c r="J140" s="348">
        <v>0</v>
      </c>
      <c r="K140" s="348">
        <v>0</v>
      </c>
      <c r="L140" s="348">
        <v>0</v>
      </c>
      <c r="M140" s="349">
        <v>0</v>
      </c>
    </row>
    <row r="141" spans="1:14" ht="13.5" thickBot="1" x14ac:dyDescent="0.25">
      <c r="A141" s="255" t="s">
        <v>123</v>
      </c>
      <c r="B141" s="350">
        <f>SUM(C141:M141)</f>
        <v>0</v>
      </c>
      <c r="C141" s="351">
        <v>0</v>
      </c>
      <c r="D141" s="351">
        <v>0</v>
      </c>
      <c r="E141" s="351">
        <v>0</v>
      </c>
      <c r="F141" s="351">
        <v>0</v>
      </c>
      <c r="G141" s="351">
        <v>0</v>
      </c>
      <c r="H141" s="352">
        <v>0</v>
      </c>
      <c r="I141" s="352">
        <v>0</v>
      </c>
      <c r="J141" s="352">
        <v>0</v>
      </c>
      <c r="K141" s="352">
        <v>0</v>
      </c>
      <c r="L141" s="352">
        <v>0</v>
      </c>
      <c r="M141" s="353">
        <v>0</v>
      </c>
    </row>
    <row r="142" spans="1:14" ht="13.5" thickTop="1" x14ac:dyDescent="0.2">
      <c r="A142" s="254" t="s">
        <v>4</v>
      </c>
      <c r="B142" s="354">
        <f>SUM(B139:B141)</f>
        <v>47037765819.57</v>
      </c>
      <c r="C142" s="354">
        <f t="shared" ref="C142:M142" si="9">SUM(C139:C141)</f>
        <v>16388065190.17</v>
      </c>
      <c r="D142" s="354">
        <f t="shared" si="9"/>
        <v>10766966855.700001</v>
      </c>
      <c r="E142" s="354">
        <f t="shared" si="9"/>
        <v>19417322150.509998</v>
      </c>
      <c r="F142" s="354">
        <f t="shared" si="9"/>
        <v>396173660.25</v>
      </c>
      <c r="G142" s="354">
        <f t="shared" si="9"/>
        <v>69237962.939999998</v>
      </c>
      <c r="H142" s="354">
        <f t="shared" si="9"/>
        <v>0</v>
      </c>
      <c r="I142" s="354">
        <f t="shared" si="9"/>
        <v>0</v>
      </c>
      <c r="J142" s="354">
        <f t="shared" si="9"/>
        <v>0</v>
      </c>
      <c r="K142" s="354">
        <f t="shared" si="9"/>
        <v>0</v>
      </c>
      <c r="L142" s="354">
        <f t="shared" si="9"/>
        <v>0</v>
      </c>
      <c r="M142" s="355">
        <f t="shared" si="9"/>
        <v>0</v>
      </c>
    </row>
    <row r="143" spans="1:14" x14ac:dyDescent="0.2">
      <c r="A143" s="178"/>
      <c r="B143" s="356"/>
      <c r="C143" s="356"/>
      <c r="D143" s="356"/>
      <c r="E143" s="356"/>
      <c r="F143" s="356"/>
      <c r="G143" s="356"/>
      <c r="H143" s="356"/>
      <c r="I143" s="356"/>
      <c r="J143" s="356"/>
      <c r="K143" s="356"/>
      <c r="L143" s="356"/>
      <c r="M143" s="356"/>
    </row>
    <row r="145" spans="1:14" x14ac:dyDescent="0.2">
      <c r="A145" s="318" t="s">
        <v>124</v>
      </c>
      <c r="B145" s="319"/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20"/>
    </row>
    <row r="146" spans="1:14" x14ac:dyDescent="0.2">
      <c r="A146" s="357"/>
      <c r="B146" s="322" t="s">
        <v>4</v>
      </c>
      <c r="C146" s="323" t="s">
        <v>37</v>
      </c>
      <c r="D146" s="323" t="s">
        <v>38</v>
      </c>
      <c r="E146" s="324" t="s">
        <v>39</v>
      </c>
      <c r="F146" s="325" t="s">
        <v>40</v>
      </c>
      <c r="G146" s="325" t="s">
        <v>41</v>
      </c>
      <c r="H146" s="325" t="s">
        <v>42</v>
      </c>
      <c r="I146" s="325" t="s">
        <v>43</v>
      </c>
      <c r="J146" s="325" t="s">
        <v>44</v>
      </c>
      <c r="K146" s="325" t="s">
        <v>45</v>
      </c>
      <c r="L146" s="325" t="s">
        <v>46</v>
      </c>
      <c r="M146" s="323" t="s">
        <v>47</v>
      </c>
    </row>
    <row r="147" spans="1:14" x14ac:dyDescent="0.2">
      <c r="A147" s="261"/>
      <c r="B147" s="107"/>
      <c r="C147" s="123"/>
      <c r="D147" s="123"/>
      <c r="E147" s="136"/>
      <c r="F147" s="123"/>
      <c r="G147" s="123"/>
      <c r="H147" s="123"/>
      <c r="I147" s="123"/>
      <c r="J147" s="123"/>
      <c r="K147" s="123"/>
      <c r="L147" s="123"/>
      <c r="M147" s="123"/>
    </row>
    <row r="148" spans="1:14" ht="25.5" x14ac:dyDescent="0.2">
      <c r="A148" s="259"/>
      <c r="B148" s="177" t="s">
        <v>16</v>
      </c>
      <c r="C148" s="129" t="s">
        <v>16</v>
      </c>
      <c r="D148" s="129" t="s">
        <v>16</v>
      </c>
      <c r="E148" s="127" t="s">
        <v>16</v>
      </c>
      <c r="F148" s="129" t="s">
        <v>16</v>
      </c>
      <c r="G148" s="129" t="s">
        <v>16</v>
      </c>
      <c r="H148" s="129" t="s">
        <v>16</v>
      </c>
      <c r="I148" s="129" t="s">
        <v>16</v>
      </c>
      <c r="J148" s="129" t="s">
        <v>16</v>
      </c>
      <c r="K148" s="129" t="s">
        <v>16</v>
      </c>
      <c r="L148" s="129" t="s">
        <v>16</v>
      </c>
      <c r="M148" s="129" t="s">
        <v>16</v>
      </c>
    </row>
    <row r="149" spans="1:14" x14ac:dyDescent="0.2">
      <c r="A149" s="254" t="s">
        <v>89</v>
      </c>
      <c r="B149" s="341">
        <f>SUM(C149:M149)</f>
        <v>45376436056.590004</v>
      </c>
      <c r="C149" s="342">
        <v>15638660390.360001</v>
      </c>
      <c r="D149" s="342">
        <v>10303454489.540001</v>
      </c>
      <c r="E149" s="342">
        <v>18994899014.630001</v>
      </c>
      <c r="F149" s="342">
        <v>372514199.12</v>
      </c>
      <c r="G149" s="342">
        <v>66907962.939999998</v>
      </c>
      <c r="H149" s="343">
        <v>0</v>
      </c>
      <c r="I149" s="343">
        <v>0</v>
      </c>
      <c r="J149" s="343">
        <v>0</v>
      </c>
      <c r="K149" s="343">
        <v>0</v>
      </c>
      <c r="L149" s="343">
        <v>0</v>
      </c>
      <c r="M149" s="343">
        <v>0</v>
      </c>
      <c r="N149" s="327"/>
    </row>
    <row r="150" spans="1:14" x14ac:dyDescent="0.2">
      <c r="A150" s="254" t="s">
        <v>125</v>
      </c>
      <c r="B150" s="358">
        <f>SUM(C150:M150)</f>
        <v>898916575.00999999</v>
      </c>
      <c r="C150" s="347">
        <v>437338791.23000002</v>
      </c>
      <c r="D150" s="347">
        <v>262327558.41</v>
      </c>
      <c r="E150" s="347">
        <v>186468927.25</v>
      </c>
      <c r="F150" s="347">
        <v>12781298.119999999</v>
      </c>
      <c r="G150" s="347">
        <v>0</v>
      </c>
      <c r="H150" s="348">
        <v>0</v>
      </c>
      <c r="I150" s="348">
        <v>0</v>
      </c>
      <c r="J150" s="348">
        <v>0</v>
      </c>
      <c r="K150" s="348">
        <v>0</v>
      </c>
      <c r="L150" s="348">
        <v>0</v>
      </c>
      <c r="M150" s="348">
        <v>0</v>
      </c>
      <c r="N150" s="327"/>
    </row>
    <row r="151" spans="1:14" x14ac:dyDescent="0.2">
      <c r="A151" s="254" t="s">
        <v>126</v>
      </c>
      <c r="B151" s="358">
        <f>SUM(C151:M151)</f>
        <v>459466993.80999994</v>
      </c>
      <c r="C151" s="347">
        <v>157376815.81</v>
      </c>
      <c r="D151" s="347">
        <v>129589280.47</v>
      </c>
      <c r="E151" s="347">
        <v>165773946.53</v>
      </c>
      <c r="F151" s="347">
        <v>6726951</v>
      </c>
      <c r="G151" s="347">
        <v>0</v>
      </c>
      <c r="H151" s="348">
        <v>0</v>
      </c>
      <c r="I151" s="348">
        <v>0</v>
      </c>
      <c r="J151" s="348">
        <v>0</v>
      </c>
      <c r="K151" s="348">
        <v>0</v>
      </c>
      <c r="L151" s="348">
        <v>0</v>
      </c>
      <c r="M151" s="348">
        <v>0</v>
      </c>
      <c r="N151" s="327"/>
    </row>
    <row r="152" spans="1:14" ht="13.5" thickBot="1" x14ac:dyDescent="0.25">
      <c r="A152" s="255" t="s">
        <v>127</v>
      </c>
      <c r="B152" s="350">
        <f>SUM(C152:M152)</f>
        <v>302946194.13999999</v>
      </c>
      <c r="C152" s="351">
        <v>154689192.77000001</v>
      </c>
      <c r="D152" s="351">
        <v>71595527.280000001</v>
      </c>
      <c r="E152" s="351">
        <v>70180262.090000004</v>
      </c>
      <c r="F152" s="351">
        <v>4151212</v>
      </c>
      <c r="G152" s="351">
        <v>2330000</v>
      </c>
      <c r="H152" s="352">
        <v>0</v>
      </c>
      <c r="I152" s="352">
        <v>0</v>
      </c>
      <c r="J152" s="352">
        <v>0</v>
      </c>
      <c r="K152" s="352">
        <v>0</v>
      </c>
      <c r="L152" s="352">
        <v>0</v>
      </c>
      <c r="M152" s="352">
        <v>0</v>
      </c>
      <c r="N152" s="327"/>
    </row>
    <row r="153" spans="1:14" ht="13.5" thickTop="1" x14ac:dyDescent="0.2">
      <c r="A153" s="254" t="s">
        <v>4</v>
      </c>
      <c r="B153" s="354">
        <f>SUM(B149:B152)</f>
        <v>47037765819.550003</v>
      </c>
      <c r="C153" s="354">
        <f>SUM(C149:C152)</f>
        <v>16388065190.17</v>
      </c>
      <c r="D153" s="354">
        <f t="shared" ref="D153:M153" si="10">SUM(D149:D152)</f>
        <v>10766966855.700001</v>
      </c>
      <c r="E153" s="354">
        <f t="shared" si="10"/>
        <v>19417322150.5</v>
      </c>
      <c r="F153" s="354">
        <f t="shared" si="10"/>
        <v>396173660.24000001</v>
      </c>
      <c r="G153" s="354">
        <f t="shared" si="10"/>
        <v>69237962.939999998</v>
      </c>
      <c r="H153" s="354">
        <f t="shared" si="10"/>
        <v>0</v>
      </c>
      <c r="I153" s="354">
        <f t="shared" si="10"/>
        <v>0</v>
      </c>
      <c r="J153" s="354">
        <f t="shared" si="10"/>
        <v>0</v>
      </c>
      <c r="K153" s="354">
        <f t="shared" si="10"/>
        <v>0</v>
      </c>
      <c r="L153" s="354">
        <f t="shared" si="10"/>
        <v>0</v>
      </c>
      <c r="M153" s="354">
        <f t="shared" si="10"/>
        <v>0</v>
      </c>
      <c r="N153" s="327"/>
    </row>
    <row r="154" spans="1:14" x14ac:dyDescent="0.2">
      <c r="A154" s="178"/>
      <c r="B154" s="356"/>
      <c r="C154" s="356"/>
      <c r="D154" s="356"/>
      <c r="E154" s="356"/>
      <c r="F154" s="356"/>
      <c r="G154" s="356"/>
      <c r="H154" s="356"/>
      <c r="I154" s="356"/>
      <c r="J154" s="356"/>
      <c r="K154" s="356"/>
      <c r="L154" s="356"/>
      <c r="M154" s="356"/>
      <c r="N154" s="307"/>
    </row>
    <row r="156" spans="1:14" x14ac:dyDescent="0.2">
      <c r="A156" s="318" t="s">
        <v>128</v>
      </c>
      <c r="B156" s="319"/>
      <c r="C156" s="319"/>
      <c r="D156" s="319"/>
      <c r="E156" s="319"/>
      <c r="F156" s="319"/>
      <c r="G156" s="319"/>
      <c r="H156" s="319"/>
      <c r="I156" s="320"/>
    </row>
    <row r="157" spans="1:14" ht="38.25" x14ac:dyDescent="0.2">
      <c r="A157" s="385" t="s">
        <v>80</v>
      </c>
      <c r="B157" s="385" t="s">
        <v>81</v>
      </c>
      <c r="C157" s="382" t="s">
        <v>82</v>
      </c>
      <c r="D157" s="382" t="s">
        <v>112</v>
      </c>
      <c r="E157" s="382" t="s">
        <v>114</v>
      </c>
      <c r="F157" s="382" t="s">
        <v>83</v>
      </c>
      <c r="G157" s="383" t="s">
        <v>113</v>
      </c>
      <c r="H157" s="384" t="s">
        <v>84</v>
      </c>
      <c r="I157" s="383" t="s">
        <v>85</v>
      </c>
    </row>
    <row r="158" spans="1:14" x14ac:dyDescent="0.2">
      <c r="A158" s="254" t="s">
        <v>90</v>
      </c>
      <c r="B158" s="327" t="s">
        <v>91</v>
      </c>
      <c r="C158" s="348">
        <v>225000000</v>
      </c>
      <c r="D158" s="363">
        <v>41571</v>
      </c>
      <c r="E158" s="363">
        <v>41936</v>
      </c>
      <c r="F158" s="364" t="s">
        <v>92</v>
      </c>
      <c r="G158" s="327" t="s">
        <v>93</v>
      </c>
      <c r="H158" s="363">
        <v>39379</v>
      </c>
      <c r="I158" s="365">
        <v>4</v>
      </c>
    </row>
    <row r="159" spans="1:14" x14ac:dyDescent="0.2">
      <c r="A159" s="254" t="s">
        <v>94</v>
      </c>
      <c r="B159" s="327" t="s">
        <v>87</v>
      </c>
      <c r="C159" s="348">
        <v>105000000</v>
      </c>
      <c r="D159" s="363">
        <v>41345</v>
      </c>
      <c r="E159" s="363">
        <v>41710</v>
      </c>
      <c r="F159" s="364" t="s">
        <v>92</v>
      </c>
      <c r="G159" s="327" t="s">
        <v>93</v>
      </c>
      <c r="H159" s="363">
        <v>39519</v>
      </c>
      <c r="I159" s="365">
        <v>6</v>
      </c>
    </row>
    <row r="160" spans="1:14" x14ac:dyDescent="0.2">
      <c r="A160" s="254" t="s">
        <v>95</v>
      </c>
      <c r="B160" s="327" t="s">
        <v>87</v>
      </c>
      <c r="C160" s="348">
        <v>316500000</v>
      </c>
      <c r="D160" s="363">
        <v>41347</v>
      </c>
      <c r="E160" s="363">
        <v>41712</v>
      </c>
      <c r="F160" s="364" t="s">
        <v>88</v>
      </c>
      <c r="G160" s="327" t="s">
        <v>89</v>
      </c>
      <c r="H160" s="363">
        <v>39521</v>
      </c>
      <c r="I160" s="365">
        <v>7</v>
      </c>
    </row>
    <row r="161" spans="1:9" x14ac:dyDescent="0.2">
      <c r="A161" s="254" t="s">
        <v>98</v>
      </c>
      <c r="B161" s="327" t="s">
        <v>87</v>
      </c>
      <c r="C161" s="348">
        <v>4791000000</v>
      </c>
      <c r="D161" s="363">
        <v>43539</v>
      </c>
      <c r="E161" s="363">
        <v>43905</v>
      </c>
      <c r="F161" s="364" t="s">
        <v>88</v>
      </c>
      <c r="G161" s="327" t="s">
        <v>89</v>
      </c>
      <c r="H161" s="363">
        <v>39898</v>
      </c>
      <c r="I161" s="365">
        <v>11</v>
      </c>
    </row>
    <row r="162" spans="1:9" x14ac:dyDescent="0.2">
      <c r="A162" s="254" t="s">
        <v>99</v>
      </c>
      <c r="B162" s="327" t="s">
        <v>87</v>
      </c>
      <c r="C162" s="348">
        <v>1061500000</v>
      </c>
      <c r="D162" s="363">
        <v>42144</v>
      </c>
      <c r="E162" s="363">
        <v>42510</v>
      </c>
      <c r="F162" s="364" t="s">
        <v>88</v>
      </c>
      <c r="G162" s="327" t="s">
        <v>89</v>
      </c>
      <c r="H162" s="363">
        <v>39974</v>
      </c>
      <c r="I162" s="365">
        <v>12</v>
      </c>
    </row>
    <row r="163" spans="1:9" x14ac:dyDescent="0.2">
      <c r="A163" s="254" t="s">
        <v>100</v>
      </c>
      <c r="B163" s="327" t="s">
        <v>87</v>
      </c>
      <c r="C163" s="348">
        <v>2041000000</v>
      </c>
      <c r="D163" s="363">
        <v>42066</v>
      </c>
      <c r="E163" s="363">
        <v>42432</v>
      </c>
      <c r="F163" s="364" t="s">
        <v>88</v>
      </c>
      <c r="G163" s="327" t="s">
        <v>89</v>
      </c>
      <c r="H163" s="363">
        <v>40059</v>
      </c>
      <c r="I163" s="365">
        <v>13</v>
      </c>
    </row>
    <row r="164" spans="1:9" x14ac:dyDescent="0.2">
      <c r="A164" s="254" t="s">
        <v>101</v>
      </c>
      <c r="B164" s="327" t="s">
        <v>87</v>
      </c>
      <c r="C164" s="348">
        <v>1000000000</v>
      </c>
      <c r="D164" s="363">
        <v>41712</v>
      </c>
      <c r="E164" s="363">
        <v>42077</v>
      </c>
      <c r="F164" s="364" t="s">
        <v>88</v>
      </c>
      <c r="G164" s="327" t="s">
        <v>89</v>
      </c>
      <c r="H164" s="363">
        <v>40081</v>
      </c>
      <c r="I164" s="365">
        <v>14</v>
      </c>
    </row>
    <row r="165" spans="1:9" x14ac:dyDescent="0.2">
      <c r="A165" s="254" t="s">
        <v>102</v>
      </c>
      <c r="B165" s="327" t="s">
        <v>87</v>
      </c>
      <c r="C165" s="348">
        <v>1435000000</v>
      </c>
      <c r="D165" s="363">
        <v>43815</v>
      </c>
      <c r="E165" s="363">
        <v>44181</v>
      </c>
      <c r="F165" s="364" t="s">
        <v>92</v>
      </c>
      <c r="G165" s="327" t="s">
        <v>93</v>
      </c>
      <c r="H165" s="363">
        <v>40163</v>
      </c>
      <c r="I165" s="365">
        <v>15</v>
      </c>
    </row>
    <row r="166" spans="1:9" x14ac:dyDescent="0.2">
      <c r="A166" s="254" t="s">
        <v>103</v>
      </c>
      <c r="B166" s="327" t="s">
        <v>87</v>
      </c>
      <c r="C166" s="348">
        <v>1210000000</v>
      </c>
      <c r="D166" s="363">
        <v>42060</v>
      </c>
      <c r="E166" s="363">
        <v>42425</v>
      </c>
      <c r="F166" s="364" t="s">
        <v>92</v>
      </c>
      <c r="G166" s="327" t="s">
        <v>93</v>
      </c>
      <c r="H166" s="363">
        <v>40234</v>
      </c>
      <c r="I166" s="365">
        <v>16</v>
      </c>
    </row>
    <row r="167" spans="1:9" x14ac:dyDescent="0.2">
      <c r="A167" s="254" t="s">
        <v>106</v>
      </c>
      <c r="B167" s="327" t="s">
        <v>87</v>
      </c>
      <c r="C167" s="348">
        <v>5000000000</v>
      </c>
      <c r="D167" s="363">
        <v>42493</v>
      </c>
      <c r="E167" s="363">
        <v>42858</v>
      </c>
      <c r="F167" s="364" t="s">
        <v>88</v>
      </c>
      <c r="G167" s="327" t="s">
        <v>89</v>
      </c>
      <c r="H167" s="363">
        <v>40301</v>
      </c>
      <c r="I167" s="365">
        <v>18</v>
      </c>
    </row>
    <row r="168" spans="1:9" x14ac:dyDescent="0.2">
      <c r="A168" s="254" t="s">
        <v>107</v>
      </c>
      <c r="B168" s="327" t="s">
        <v>105</v>
      </c>
      <c r="C168" s="348">
        <v>500000000</v>
      </c>
      <c r="D168" s="363">
        <v>42247</v>
      </c>
      <c r="E168" s="363">
        <v>42613</v>
      </c>
      <c r="F168" s="364" t="s">
        <v>92</v>
      </c>
      <c r="G168" s="327" t="s">
        <v>93</v>
      </c>
      <c r="H168" s="363">
        <v>40421</v>
      </c>
      <c r="I168" s="365">
        <v>19</v>
      </c>
    </row>
    <row r="169" spans="1:9" x14ac:dyDescent="0.2">
      <c r="A169" s="254" t="s">
        <v>108</v>
      </c>
      <c r="B169" s="327" t="s">
        <v>87</v>
      </c>
      <c r="C169" s="348">
        <v>1000000000</v>
      </c>
      <c r="D169" s="363">
        <v>44292</v>
      </c>
      <c r="E169" s="363">
        <v>44657</v>
      </c>
      <c r="F169" s="364" t="s">
        <v>92</v>
      </c>
      <c r="G169" s="327" t="s">
        <v>93</v>
      </c>
      <c r="H169" s="363">
        <v>40639</v>
      </c>
      <c r="I169" s="365">
        <v>20</v>
      </c>
    </row>
    <row r="170" spans="1:9" x14ac:dyDescent="0.2">
      <c r="A170" s="254" t="s">
        <v>109</v>
      </c>
      <c r="B170" s="327" t="s">
        <v>87</v>
      </c>
      <c r="C170" s="348">
        <v>1200000000</v>
      </c>
      <c r="D170" s="363">
        <v>43259</v>
      </c>
      <c r="E170" s="363">
        <v>43624</v>
      </c>
      <c r="F170" s="364" t="s">
        <v>88</v>
      </c>
      <c r="G170" s="327" t="s">
        <v>89</v>
      </c>
      <c r="H170" s="363">
        <v>40702</v>
      </c>
      <c r="I170" s="365">
        <v>21</v>
      </c>
    </row>
    <row r="171" spans="1:9" x14ac:dyDescent="0.2">
      <c r="A171" s="254" t="s">
        <v>110</v>
      </c>
      <c r="B171" s="327" t="s">
        <v>87</v>
      </c>
      <c r="C171" s="348">
        <v>700000000</v>
      </c>
      <c r="D171" s="363">
        <v>43259</v>
      </c>
      <c r="E171" s="363">
        <v>43624</v>
      </c>
      <c r="F171" s="364" t="s">
        <v>92</v>
      </c>
      <c r="G171" s="327" t="s">
        <v>93</v>
      </c>
      <c r="H171" s="363">
        <v>40702</v>
      </c>
      <c r="I171" s="365">
        <v>22</v>
      </c>
    </row>
    <row r="172" spans="1:9" x14ac:dyDescent="0.2">
      <c r="A172" s="254" t="s">
        <v>111</v>
      </c>
      <c r="B172" s="327" t="s">
        <v>87</v>
      </c>
      <c r="C172" s="348">
        <v>1730000000</v>
      </c>
      <c r="D172" s="363">
        <v>41935</v>
      </c>
      <c r="E172" s="363">
        <v>42300</v>
      </c>
      <c r="F172" s="364" t="s">
        <v>88</v>
      </c>
      <c r="G172" s="327" t="s">
        <v>89</v>
      </c>
      <c r="H172" s="363">
        <v>40809</v>
      </c>
      <c r="I172" s="365">
        <v>25</v>
      </c>
    </row>
    <row r="173" spans="1:9" x14ac:dyDescent="0.2">
      <c r="A173" s="254" t="s">
        <v>130</v>
      </c>
      <c r="B173" s="327" t="s">
        <v>87</v>
      </c>
      <c r="C173" s="348">
        <v>1500000000</v>
      </c>
      <c r="D173" s="363">
        <v>46308</v>
      </c>
      <c r="E173" s="363">
        <v>46673</v>
      </c>
      <c r="F173" s="364" t="s">
        <v>92</v>
      </c>
      <c r="G173" s="327" t="s">
        <v>93</v>
      </c>
      <c r="H173" s="363">
        <v>40829</v>
      </c>
      <c r="I173" s="365">
        <v>24</v>
      </c>
    </row>
    <row r="174" spans="1:9" x14ac:dyDescent="0.2">
      <c r="A174" s="254" t="s">
        <v>131</v>
      </c>
      <c r="B174" s="327" t="s">
        <v>87</v>
      </c>
      <c r="C174" s="348">
        <v>2010000000</v>
      </c>
      <c r="D174" s="363">
        <v>41974</v>
      </c>
      <c r="E174" s="363">
        <v>42339</v>
      </c>
      <c r="F174" s="364" t="s">
        <v>88</v>
      </c>
      <c r="G174" s="327" t="s">
        <v>89</v>
      </c>
      <c r="H174" s="363">
        <v>40871</v>
      </c>
      <c r="I174" s="365">
        <v>26</v>
      </c>
    </row>
    <row r="175" spans="1:9" x14ac:dyDescent="0.2">
      <c r="A175" s="254" t="s">
        <v>132</v>
      </c>
      <c r="B175" s="327" t="s">
        <v>87</v>
      </c>
      <c r="C175" s="349">
        <v>850000000</v>
      </c>
      <c r="D175" s="366">
        <v>42543</v>
      </c>
      <c r="E175" s="363">
        <v>42908</v>
      </c>
      <c r="F175" s="364" t="s">
        <v>92</v>
      </c>
      <c r="G175" s="327" t="s">
        <v>93</v>
      </c>
      <c r="H175" s="363">
        <v>40899</v>
      </c>
      <c r="I175" s="365">
        <v>27</v>
      </c>
    </row>
    <row r="176" spans="1:9" x14ac:dyDescent="0.2">
      <c r="A176" s="254" t="s">
        <v>133</v>
      </c>
      <c r="B176" s="459" t="s">
        <v>105</v>
      </c>
      <c r="C176" s="462">
        <v>500000000</v>
      </c>
      <c r="D176" s="460">
        <v>42760</v>
      </c>
      <c r="E176" s="367">
        <v>43125</v>
      </c>
      <c r="F176" s="364" t="s">
        <v>92</v>
      </c>
      <c r="G176" s="327" t="s">
        <v>93</v>
      </c>
      <c r="H176" s="363">
        <v>40925</v>
      </c>
      <c r="I176" s="365">
        <v>28</v>
      </c>
    </row>
    <row r="177" spans="1:9" s="307" customFormat="1" x14ac:dyDescent="0.2">
      <c r="A177" s="254" t="s">
        <v>134</v>
      </c>
      <c r="B177" s="459" t="s">
        <v>87</v>
      </c>
      <c r="C177" s="462">
        <v>1200000000</v>
      </c>
      <c r="D177" s="460">
        <v>42160</v>
      </c>
      <c r="E177" s="460">
        <v>42526</v>
      </c>
      <c r="F177" s="364" t="s">
        <v>88</v>
      </c>
      <c r="G177" s="365" t="s">
        <v>89</v>
      </c>
      <c r="H177" s="363">
        <v>41065</v>
      </c>
      <c r="I177" s="365">
        <v>29</v>
      </c>
    </row>
    <row r="178" spans="1:9" s="307" customFormat="1" x14ac:dyDescent="0.2">
      <c r="A178" s="254" t="s">
        <v>135</v>
      </c>
      <c r="B178" s="459" t="s">
        <v>87</v>
      </c>
      <c r="C178" s="462">
        <v>1400000000</v>
      </c>
      <c r="D178" s="460">
        <v>42892</v>
      </c>
      <c r="E178" s="460">
        <v>43257</v>
      </c>
      <c r="F178" s="461" t="s">
        <v>88</v>
      </c>
      <c r="G178" s="459" t="s">
        <v>89</v>
      </c>
      <c r="H178" s="460">
        <v>41066</v>
      </c>
      <c r="I178" s="459">
        <v>30</v>
      </c>
    </row>
    <row r="179" spans="1:9" s="307" customFormat="1" x14ac:dyDescent="0.2">
      <c r="A179" s="152" t="s">
        <v>136</v>
      </c>
      <c r="B179" s="459" t="s">
        <v>105</v>
      </c>
      <c r="C179" s="462">
        <v>650000000</v>
      </c>
      <c r="D179" s="460">
        <v>43635</v>
      </c>
      <c r="E179" s="460">
        <v>44001</v>
      </c>
      <c r="F179" s="461" t="s">
        <v>92</v>
      </c>
      <c r="G179" s="459" t="s">
        <v>93</v>
      </c>
      <c r="H179" s="460">
        <v>41079</v>
      </c>
      <c r="I179" s="459">
        <v>31</v>
      </c>
    </row>
    <row r="180" spans="1:9" s="307" customFormat="1" x14ac:dyDescent="0.2">
      <c r="A180" s="152" t="s">
        <v>138</v>
      </c>
      <c r="B180" s="459" t="s">
        <v>105</v>
      </c>
      <c r="C180" s="462">
        <v>1000000000</v>
      </c>
      <c r="D180" s="460">
        <v>43045</v>
      </c>
      <c r="E180" s="460">
        <v>43410</v>
      </c>
      <c r="F180" s="461" t="s">
        <v>92</v>
      </c>
      <c r="G180" s="459" t="s">
        <v>93</v>
      </c>
      <c r="H180" s="460">
        <v>41219</v>
      </c>
      <c r="I180" s="459">
        <v>32</v>
      </c>
    </row>
    <row r="181" spans="1:9" s="307" customFormat="1" x14ac:dyDescent="0.2">
      <c r="A181" s="152" t="s">
        <v>139</v>
      </c>
      <c r="B181" s="459" t="s">
        <v>87</v>
      </c>
      <c r="C181" s="462">
        <v>350000000</v>
      </c>
      <c r="D181" s="460">
        <v>43802</v>
      </c>
      <c r="E181" s="460">
        <v>44168</v>
      </c>
      <c r="F181" s="461" t="s">
        <v>92</v>
      </c>
      <c r="G181" s="459" t="s">
        <v>93</v>
      </c>
      <c r="H181" s="460">
        <v>41246</v>
      </c>
      <c r="I181" s="459">
        <v>34</v>
      </c>
    </row>
    <row r="182" spans="1:9" s="307" customFormat="1" x14ac:dyDescent="0.2">
      <c r="A182" s="152" t="s">
        <v>140</v>
      </c>
      <c r="B182" s="459" t="s">
        <v>87</v>
      </c>
      <c r="C182" s="462">
        <v>200000000</v>
      </c>
      <c r="D182" s="460">
        <v>43437</v>
      </c>
      <c r="E182" s="460">
        <v>43808</v>
      </c>
      <c r="F182" s="461" t="s">
        <v>88</v>
      </c>
      <c r="G182" s="459" t="s">
        <v>89</v>
      </c>
      <c r="H182" s="460">
        <v>41246</v>
      </c>
      <c r="I182" s="459">
        <v>35</v>
      </c>
    </row>
    <row r="183" spans="1:9" x14ac:dyDescent="0.2">
      <c r="A183" s="223" t="s">
        <v>141</v>
      </c>
      <c r="B183" s="463" t="s">
        <v>87</v>
      </c>
      <c r="C183" s="464">
        <v>500000000</v>
      </c>
      <c r="D183" s="465">
        <v>43802</v>
      </c>
      <c r="E183" s="465">
        <v>44168</v>
      </c>
      <c r="F183" s="466" t="s">
        <v>88</v>
      </c>
      <c r="G183" s="463" t="s">
        <v>89</v>
      </c>
      <c r="H183" s="465">
        <v>41246</v>
      </c>
      <c r="I183" s="463">
        <v>33</v>
      </c>
    </row>
    <row r="188" spans="1:9" x14ac:dyDescent="0.2">
      <c r="C188" s="467"/>
    </row>
  </sheetData>
  <mergeCells count="5">
    <mergeCell ref="A5:F5"/>
    <mergeCell ref="A15:F15"/>
    <mergeCell ref="A50:F50"/>
    <mergeCell ref="A86:F86"/>
    <mergeCell ref="G86:L86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9"/>
  <sheetViews>
    <sheetView topLeftCell="A43" workbookViewId="0">
      <selection activeCell="C70" sqref="C70"/>
    </sheetView>
  </sheetViews>
  <sheetFormatPr baseColWidth="10" defaultRowHeight="12.75" x14ac:dyDescent="0.2"/>
  <cols>
    <col min="1" max="1" width="54" style="275" customWidth="1"/>
    <col min="2" max="2" width="24.5703125" style="275" bestFit="1" customWidth="1"/>
    <col min="3" max="3" width="23.85546875" style="275" customWidth="1"/>
    <col min="4" max="4" width="37" style="275" customWidth="1"/>
    <col min="5" max="5" width="22.140625" style="275" bestFit="1" customWidth="1"/>
    <col min="6" max="6" width="24" style="275" bestFit="1" customWidth="1"/>
    <col min="7" max="10" width="22.14062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7" x14ac:dyDescent="0.2">
      <c r="A1" s="386" t="s">
        <v>0</v>
      </c>
      <c r="B1" s="387"/>
      <c r="C1" s="387"/>
      <c r="D1" s="387"/>
      <c r="E1" s="387"/>
    </row>
    <row r="2" spans="1:7" x14ac:dyDescent="0.2">
      <c r="A2" s="387" t="s">
        <v>1</v>
      </c>
      <c r="B2" s="387"/>
      <c r="C2" s="388">
        <v>41182</v>
      </c>
      <c r="E2" s="387"/>
    </row>
    <row r="3" spans="1:7" x14ac:dyDescent="0.2">
      <c r="A3" s="387" t="s">
        <v>9</v>
      </c>
      <c r="B3" s="387"/>
      <c r="C3" s="389" t="s">
        <v>10</v>
      </c>
      <c r="E3" s="387"/>
      <c r="G3" s="278"/>
    </row>
    <row r="4" spans="1:7" x14ac:dyDescent="0.2">
      <c r="A4" s="387"/>
      <c r="B4" s="387"/>
      <c r="C4" s="387"/>
      <c r="D4" s="387"/>
      <c r="E4" s="387"/>
      <c r="G4" s="279"/>
    </row>
    <row r="5" spans="1:7" x14ac:dyDescent="0.2">
      <c r="A5" s="635" t="s">
        <v>13</v>
      </c>
      <c r="B5" s="634"/>
      <c r="C5" s="634"/>
      <c r="D5" s="634"/>
      <c r="E5" s="634"/>
      <c r="F5" s="636"/>
      <c r="G5" s="279"/>
    </row>
    <row r="6" spans="1:7" ht="12.75" customHeight="1" x14ac:dyDescent="0.2">
      <c r="A6" s="390"/>
      <c r="B6" s="390" t="s">
        <v>4</v>
      </c>
      <c r="C6" s="390" t="s">
        <v>5</v>
      </c>
      <c r="D6" s="390" t="s">
        <v>76</v>
      </c>
      <c r="E6" s="391" t="s">
        <v>79</v>
      </c>
      <c r="F6" s="392" t="s">
        <v>11</v>
      </c>
      <c r="G6" s="393"/>
    </row>
    <row r="7" spans="1:7" x14ac:dyDescent="0.2">
      <c r="A7" s="394" t="s">
        <v>2</v>
      </c>
      <c r="B7" s="395">
        <v>37801373894.919998</v>
      </c>
      <c r="C7" s="394">
        <f>B7/$B$10</f>
        <v>0.78040288596981411</v>
      </c>
      <c r="D7" s="396">
        <v>0.46195141000000001</v>
      </c>
      <c r="E7" s="397">
        <v>31225</v>
      </c>
      <c r="F7" s="398">
        <v>1210612.4546010001</v>
      </c>
      <c r="G7" s="279"/>
    </row>
    <row r="8" spans="1:7" x14ac:dyDescent="0.2">
      <c r="A8" s="394" t="s">
        <v>3</v>
      </c>
      <c r="B8" s="399">
        <v>6106800793.3100004</v>
      </c>
      <c r="C8" s="394">
        <f>B8/$B$10</f>
        <v>0.12607385584422712</v>
      </c>
      <c r="D8" s="396">
        <v>0.13058344999999999</v>
      </c>
      <c r="E8" s="400">
        <v>508</v>
      </c>
      <c r="F8" s="401">
        <v>12021261.404158</v>
      </c>
      <c r="G8" s="279"/>
    </row>
    <row r="9" spans="1:7" x14ac:dyDescent="0.2">
      <c r="A9" s="394" t="s">
        <v>78</v>
      </c>
      <c r="B9" s="402">
        <v>4530105813.4417448</v>
      </c>
      <c r="C9" s="394">
        <f>B9/$B$10</f>
        <v>9.3523258185958899E-2</v>
      </c>
      <c r="D9" s="403"/>
      <c r="E9" s="286"/>
      <c r="F9" s="287"/>
      <c r="G9" s="278"/>
    </row>
    <row r="10" spans="1:7" x14ac:dyDescent="0.2">
      <c r="A10" s="404" t="s">
        <v>7</v>
      </c>
      <c r="B10" s="405">
        <f>SUM(B7:B9)</f>
        <v>48438280501.671738</v>
      </c>
      <c r="C10" s="404">
        <f>B10/$B$10</f>
        <v>1</v>
      </c>
      <c r="D10" s="404">
        <f>B7/(B7+B8)*D7+B8/(B7+B8)*D8</f>
        <v>0.41586436276166516</v>
      </c>
      <c r="E10" s="290">
        <f>SUM(E7:E9)</f>
        <v>31733</v>
      </c>
      <c r="F10" s="291">
        <f>(B7+B8)/E10</f>
        <v>1383675.5014725993</v>
      </c>
      <c r="G10" s="278"/>
    </row>
    <row r="11" spans="1:7" s="278" customFormat="1" x14ac:dyDescent="0.2">
      <c r="A11" s="406"/>
      <c r="B11" s="407"/>
      <c r="C11" s="406"/>
      <c r="D11" s="406"/>
      <c r="E11" s="294"/>
      <c r="F11" s="295"/>
    </row>
    <row r="13" spans="1:7" x14ac:dyDescent="0.2">
      <c r="A13" s="635" t="s">
        <v>36</v>
      </c>
      <c r="B13" s="634"/>
      <c r="C13" s="634"/>
      <c r="D13" s="634"/>
      <c r="E13" s="634"/>
      <c r="F13" s="636"/>
    </row>
    <row r="14" spans="1:7" x14ac:dyDescent="0.2">
      <c r="A14" s="296" t="s">
        <v>14</v>
      </c>
      <c r="B14" s="297"/>
      <c r="C14" s="297"/>
      <c r="D14" s="297"/>
      <c r="E14" s="297"/>
      <c r="F14" s="297"/>
    </row>
    <row r="15" spans="1:7" x14ac:dyDescent="0.2">
      <c r="A15" s="298"/>
      <c r="B15" s="279"/>
      <c r="C15" s="279"/>
      <c r="D15" s="279"/>
      <c r="E15" s="279"/>
      <c r="F15" s="279"/>
    </row>
    <row r="16" spans="1:7" x14ac:dyDescent="0.2">
      <c r="A16" s="42" t="s">
        <v>31</v>
      </c>
      <c r="B16" s="143"/>
      <c r="C16" s="143"/>
      <c r="D16" s="278"/>
      <c r="E16" s="278"/>
      <c r="F16" s="278"/>
    </row>
    <row r="17" spans="1:10" x14ac:dyDescent="0.2">
      <c r="A17" s="145"/>
      <c r="B17" s="144"/>
      <c r="C17" s="144"/>
    </row>
    <row r="18" spans="1:10" x14ac:dyDescent="0.2">
      <c r="A18" s="78" t="s">
        <v>15</v>
      </c>
      <c r="B18" s="146" t="s">
        <v>16</v>
      </c>
      <c r="C18" s="147" t="s">
        <v>212</v>
      </c>
      <c r="D18" s="299" t="s">
        <v>35</v>
      </c>
    </row>
    <row r="19" spans="1:10" x14ac:dyDescent="0.2">
      <c r="A19" s="83" t="s">
        <v>18</v>
      </c>
      <c r="B19" s="142">
        <v>5829613548.1999998</v>
      </c>
      <c r="C19" s="35">
        <v>7748</v>
      </c>
      <c r="D19" s="408">
        <f>B19/$B$30</f>
        <v>0.15421697540429777</v>
      </c>
    </row>
    <row r="20" spans="1:10" x14ac:dyDescent="0.2">
      <c r="A20" s="74" t="s">
        <v>19</v>
      </c>
      <c r="B20" s="141">
        <v>5840649755.3000002</v>
      </c>
      <c r="C20" s="19">
        <v>4666</v>
      </c>
      <c r="D20" s="408">
        <f t="shared" ref="D20:D30" si="0">B20/$B$30</f>
        <v>0.15450892794366</v>
      </c>
    </row>
    <row r="21" spans="1:10" x14ac:dyDescent="0.2">
      <c r="A21" s="74" t="s">
        <v>20</v>
      </c>
      <c r="B21" s="141">
        <v>26131110591.41</v>
      </c>
      <c r="C21" s="19">
        <v>18811</v>
      </c>
      <c r="D21" s="408">
        <f t="shared" si="0"/>
        <v>0.69127409665204209</v>
      </c>
    </row>
    <row r="22" spans="1:10" x14ac:dyDescent="0.2">
      <c r="A22" s="74" t="s">
        <v>21</v>
      </c>
      <c r="B22" s="54"/>
      <c r="C22" s="19"/>
      <c r="D22" s="408">
        <f t="shared" si="0"/>
        <v>0</v>
      </c>
    </row>
    <row r="23" spans="1:10" x14ac:dyDescent="0.2">
      <c r="A23" s="74" t="s">
        <v>22</v>
      </c>
      <c r="B23" s="71"/>
      <c r="C23" s="71"/>
      <c r="D23" s="408">
        <f t="shared" si="0"/>
        <v>0</v>
      </c>
    </row>
    <row r="24" spans="1:10" x14ac:dyDescent="0.2">
      <c r="A24" s="74" t="s">
        <v>23</v>
      </c>
      <c r="B24" s="71"/>
      <c r="C24" s="71"/>
      <c r="D24" s="408">
        <f t="shared" si="0"/>
        <v>0</v>
      </c>
    </row>
    <row r="25" spans="1:10" x14ac:dyDescent="0.2">
      <c r="A25" s="74" t="s">
        <v>24</v>
      </c>
      <c r="B25" s="71"/>
      <c r="C25" s="71"/>
      <c r="D25" s="408">
        <f t="shared" si="0"/>
        <v>0</v>
      </c>
    </row>
    <row r="26" spans="1:10" x14ac:dyDescent="0.2">
      <c r="A26" s="74" t="s">
        <v>25</v>
      </c>
      <c r="B26" s="71"/>
      <c r="C26" s="71"/>
      <c r="D26" s="408">
        <f t="shared" si="0"/>
        <v>0</v>
      </c>
    </row>
    <row r="27" spans="1:10" x14ac:dyDescent="0.2">
      <c r="A27" s="74" t="s">
        <v>26</v>
      </c>
      <c r="B27" s="71"/>
      <c r="C27" s="71"/>
      <c r="D27" s="408">
        <f t="shared" si="0"/>
        <v>0</v>
      </c>
    </row>
    <row r="28" spans="1:10" x14ac:dyDescent="0.2">
      <c r="A28" s="74" t="s">
        <v>27</v>
      </c>
      <c r="B28" s="71"/>
      <c r="C28" s="71"/>
      <c r="D28" s="408">
        <f t="shared" si="0"/>
        <v>0</v>
      </c>
    </row>
    <row r="29" spans="1:10" ht="13.5" thickBot="1" x14ac:dyDescent="0.25">
      <c r="A29" s="38" t="s">
        <v>28</v>
      </c>
      <c r="B29" s="56"/>
      <c r="C29" s="56"/>
      <c r="D29" s="409">
        <f t="shared" si="0"/>
        <v>0</v>
      </c>
    </row>
    <row r="30" spans="1:10" ht="13.5" thickTop="1" x14ac:dyDescent="0.2">
      <c r="A30" s="49" t="s">
        <v>4</v>
      </c>
      <c r="B30" s="5">
        <f>SUM(B19:B29)</f>
        <v>37801373894.910004</v>
      </c>
      <c r="C30" s="5">
        <f>SUM(C19:C29)</f>
        <v>31225</v>
      </c>
      <c r="D30" s="410">
        <f t="shared" si="0"/>
        <v>1</v>
      </c>
      <c r="J30" s="411"/>
    </row>
    <row r="31" spans="1:10" x14ac:dyDescent="0.2">
      <c r="A31" s="47"/>
      <c r="B31" s="82"/>
      <c r="C31" s="82"/>
      <c r="J31" s="412"/>
    </row>
    <row r="32" spans="1:10" x14ac:dyDescent="0.2">
      <c r="A32" s="42" t="s">
        <v>32</v>
      </c>
      <c r="B32" s="33"/>
      <c r="C32" s="33"/>
      <c r="D32" s="305"/>
      <c r="E32" s="305"/>
      <c r="F32" s="305"/>
    </row>
    <row r="33" spans="1:6" x14ac:dyDescent="0.2">
      <c r="A33" s="15"/>
      <c r="B33" s="15"/>
      <c r="C33" s="15"/>
    </row>
    <row r="34" spans="1:6" x14ac:dyDescent="0.2">
      <c r="A34" s="88" t="s">
        <v>29</v>
      </c>
      <c r="B34" s="89" t="s">
        <v>16</v>
      </c>
      <c r="C34" s="89" t="s">
        <v>212</v>
      </c>
      <c r="D34" s="299" t="s">
        <v>35</v>
      </c>
    </row>
    <row r="35" spans="1:6" x14ac:dyDescent="0.2">
      <c r="A35" s="67" t="s">
        <v>18</v>
      </c>
      <c r="B35" s="141">
        <v>9671385538.6200008</v>
      </c>
      <c r="C35" s="49">
        <v>11173</v>
      </c>
      <c r="D35" s="408">
        <f>B35/$B$46</f>
        <v>0.25584746114009005</v>
      </c>
    </row>
    <row r="36" spans="1:6" x14ac:dyDescent="0.2">
      <c r="A36" s="67" t="s">
        <v>19</v>
      </c>
      <c r="B36" s="141">
        <v>10380219613.51</v>
      </c>
      <c r="C36" s="49">
        <v>7981</v>
      </c>
      <c r="D36" s="408">
        <f t="shared" ref="D36:D44" si="1">B36/$B$46</f>
        <v>0.27459900379196822</v>
      </c>
    </row>
    <row r="37" spans="1:6" x14ac:dyDescent="0.2">
      <c r="A37" s="67" t="s">
        <v>20</v>
      </c>
      <c r="B37" s="141">
        <v>17328855961.59</v>
      </c>
      <c r="C37" s="49">
        <v>11790</v>
      </c>
      <c r="D37" s="408">
        <f t="shared" si="1"/>
        <v>0.45841868101845235</v>
      </c>
    </row>
    <row r="38" spans="1:6" x14ac:dyDescent="0.2">
      <c r="A38" s="67" t="s">
        <v>21</v>
      </c>
      <c r="B38" s="141">
        <v>380615284.19</v>
      </c>
      <c r="C38" s="49">
        <v>258</v>
      </c>
      <c r="D38" s="408">
        <f t="shared" si="1"/>
        <v>1.0068821446758322E-2</v>
      </c>
    </row>
    <row r="39" spans="1:6" x14ac:dyDescent="0.2">
      <c r="A39" s="67" t="s">
        <v>22</v>
      </c>
      <c r="B39" s="141">
        <v>40297497</v>
      </c>
      <c r="C39" s="49">
        <v>23</v>
      </c>
      <c r="D39" s="408">
        <f t="shared" si="1"/>
        <v>1.0660326027310373E-3</v>
      </c>
    </row>
    <row r="40" spans="1:6" x14ac:dyDescent="0.2">
      <c r="A40" s="67" t="s">
        <v>23</v>
      </c>
      <c r="B40" s="54"/>
      <c r="C40" s="49"/>
      <c r="D40" s="408">
        <f t="shared" si="1"/>
        <v>0</v>
      </c>
    </row>
    <row r="41" spans="1:6" x14ac:dyDescent="0.2">
      <c r="A41" s="67" t="s">
        <v>24</v>
      </c>
      <c r="B41" s="17"/>
      <c r="C41" s="137"/>
      <c r="D41" s="408">
        <f t="shared" si="1"/>
        <v>0</v>
      </c>
    </row>
    <row r="42" spans="1:6" x14ac:dyDescent="0.2">
      <c r="A42" s="67" t="s">
        <v>25</v>
      </c>
      <c r="B42" s="71"/>
      <c r="C42" s="138"/>
      <c r="D42" s="408">
        <f t="shared" si="1"/>
        <v>0</v>
      </c>
    </row>
    <row r="43" spans="1:6" x14ac:dyDescent="0.2">
      <c r="A43" s="67" t="s">
        <v>26</v>
      </c>
      <c r="B43" s="71"/>
      <c r="C43" s="138"/>
      <c r="D43" s="408">
        <f t="shared" si="1"/>
        <v>0</v>
      </c>
    </row>
    <row r="44" spans="1:6" x14ac:dyDescent="0.2">
      <c r="A44" s="67" t="s">
        <v>27</v>
      </c>
      <c r="B44" s="71"/>
      <c r="C44" s="138"/>
      <c r="D44" s="408">
        <f t="shared" si="1"/>
        <v>0</v>
      </c>
    </row>
    <row r="45" spans="1:6" ht="13.5" thickBot="1" x14ac:dyDescent="0.25">
      <c r="A45" s="43" t="s">
        <v>28</v>
      </c>
      <c r="B45" s="56"/>
      <c r="C45" s="56"/>
      <c r="D45" s="409">
        <f>B45/$B$46</f>
        <v>0</v>
      </c>
    </row>
    <row r="46" spans="1:6" ht="13.5" thickTop="1" x14ac:dyDescent="0.2">
      <c r="A46" s="19" t="s">
        <v>4</v>
      </c>
      <c r="B46" s="140">
        <f>SUM(B35:B45)</f>
        <v>37801373894.910004</v>
      </c>
      <c r="C46" s="140">
        <f>SUM(C35:C45)</f>
        <v>31225</v>
      </c>
      <c r="D46" s="410">
        <f>B46/$B$46</f>
        <v>1</v>
      </c>
    </row>
    <row r="48" spans="1:6" x14ac:dyDescent="0.2">
      <c r="A48" s="637" t="s">
        <v>30</v>
      </c>
      <c r="B48" s="637"/>
      <c r="C48" s="637"/>
      <c r="D48" s="637"/>
      <c r="E48" s="637"/>
      <c r="F48" s="637"/>
    </row>
    <row r="49" spans="1:4" x14ac:dyDescent="0.2">
      <c r="A49" s="413"/>
      <c r="B49" s="307"/>
      <c r="C49" s="307"/>
    </row>
    <row r="50" spans="1:4" x14ac:dyDescent="0.2">
      <c r="A50" s="42" t="s">
        <v>33</v>
      </c>
      <c r="B50" s="84"/>
      <c r="C50" s="84"/>
    </row>
    <row r="51" spans="1:4" x14ac:dyDescent="0.2">
      <c r="A51" s="86"/>
      <c r="B51" s="86"/>
      <c r="C51" s="86"/>
    </row>
    <row r="52" spans="1:4" x14ac:dyDescent="0.2">
      <c r="A52" s="85" t="s">
        <v>15</v>
      </c>
      <c r="B52" s="48" t="s">
        <v>16</v>
      </c>
      <c r="C52" s="58" t="s">
        <v>211</v>
      </c>
      <c r="D52" s="299" t="s">
        <v>35</v>
      </c>
    </row>
    <row r="53" spans="1:4" x14ac:dyDescent="0.2">
      <c r="A53" s="6" t="s">
        <v>18</v>
      </c>
      <c r="B53" s="23">
        <v>5706289843.2799997</v>
      </c>
      <c r="C53" s="73">
        <v>465</v>
      </c>
      <c r="D53" s="408">
        <f>B53/$B$64</f>
        <v>0.93441558623154053</v>
      </c>
    </row>
    <row r="54" spans="1:4" x14ac:dyDescent="0.2">
      <c r="A54" s="6" t="s">
        <v>19</v>
      </c>
      <c r="B54" s="50">
        <v>151496130.59</v>
      </c>
      <c r="C54" s="9">
        <v>20</v>
      </c>
      <c r="D54" s="408">
        <f t="shared" ref="D54:D64" si="2">B54/$B$64</f>
        <v>2.4807773450865472E-2</v>
      </c>
    </row>
    <row r="55" spans="1:4" x14ac:dyDescent="0.2">
      <c r="A55" s="6" t="s">
        <v>20</v>
      </c>
      <c r="B55" s="50">
        <v>249014819.44</v>
      </c>
      <c r="C55" s="9">
        <v>23</v>
      </c>
      <c r="D55" s="408">
        <f t="shared" si="2"/>
        <v>4.0776640317594072E-2</v>
      </c>
    </row>
    <row r="56" spans="1:4" x14ac:dyDescent="0.2">
      <c r="A56" s="6" t="s">
        <v>21</v>
      </c>
      <c r="B56" s="65"/>
      <c r="C56" s="70"/>
      <c r="D56" s="408">
        <f t="shared" si="2"/>
        <v>0</v>
      </c>
    </row>
    <row r="57" spans="1:4" x14ac:dyDescent="0.2">
      <c r="A57" s="6" t="s">
        <v>22</v>
      </c>
      <c r="B57" s="40"/>
      <c r="C57" s="40"/>
      <c r="D57" s="408">
        <f t="shared" si="2"/>
        <v>0</v>
      </c>
    </row>
    <row r="58" spans="1:4" x14ac:dyDescent="0.2">
      <c r="A58" s="6" t="s">
        <v>23</v>
      </c>
      <c r="B58" s="40"/>
      <c r="C58" s="40"/>
      <c r="D58" s="408">
        <f t="shared" si="2"/>
        <v>0</v>
      </c>
    </row>
    <row r="59" spans="1:4" x14ac:dyDescent="0.2">
      <c r="A59" s="6" t="s">
        <v>24</v>
      </c>
      <c r="B59" s="40"/>
      <c r="C59" s="40"/>
      <c r="D59" s="408">
        <f t="shared" si="2"/>
        <v>0</v>
      </c>
    </row>
    <row r="60" spans="1:4" x14ac:dyDescent="0.2">
      <c r="A60" s="6" t="s">
        <v>25</v>
      </c>
      <c r="B60" s="40"/>
      <c r="C60" s="40"/>
      <c r="D60" s="408">
        <f t="shared" si="2"/>
        <v>0</v>
      </c>
    </row>
    <row r="61" spans="1:4" x14ac:dyDescent="0.2">
      <c r="A61" s="6" t="s">
        <v>26</v>
      </c>
      <c r="B61" s="40"/>
      <c r="C61" s="40"/>
      <c r="D61" s="408">
        <f t="shared" si="2"/>
        <v>0</v>
      </c>
    </row>
    <row r="62" spans="1:4" x14ac:dyDescent="0.2">
      <c r="A62" s="6" t="s">
        <v>27</v>
      </c>
      <c r="B62" s="40"/>
      <c r="C62" s="40"/>
      <c r="D62" s="408">
        <f t="shared" si="2"/>
        <v>0</v>
      </c>
    </row>
    <row r="63" spans="1:4" ht="13.5" thickBot="1" x14ac:dyDescent="0.25">
      <c r="A63" s="25" t="s">
        <v>28</v>
      </c>
      <c r="B63" s="63"/>
      <c r="C63" s="63"/>
      <c r="D63" s="409">
        <f t="shared" si="2"/>
        <v>0</v>
      </c>
    </row>
    <row r="64" spans="1:4" ht="13.5" thickTop="1" x14ac:dyDescent="0.2">
      <c r="A64" s="1" t="s">
        <v>4</v>
      </c>
      <c r="B64" s="5">
        <f>SUM(B53:B63)</f>
        <v>6106800793.3099995</v>
      </c>
      <c r="C64" s="5">
        <f>SUM(C53:C63)</f>
        <v>508</v>
      </c>
      <c r="D64" s="410">
        <f t="shared" si="2"/>
        <v>1</v>
      </c>
    </row>
    <row r="65" spans="1:4" x14ac:dyDescent="0.2">
      <c r="A65" s="2"/>
      <c r="B65" s="66"/>
      <c r="C65" s="66"/>
    </row>
    <row r="66" spans="1:4" x14ac:dyDescent="0.2">
      <c r="A66" s="2"/>
      <c r="B66" s="66"/>
      <c r="C66" s="66"/>
    </row>
    <row r="67" spans="1:4" x14ac:dyDescent="0.2">
      <c r="A67" s="42" t="s">
        <v>34</v>
      </c>
      <c r="B67" s="84"/>
      <c r="C67" s="84"/>
    </row>
    <row r="68" spans="1:4" x14ac:dyDescent="0.2">
      <c r="A68" s="55"/>
      <c r="B68" s="55"/>
      <c r="C68" s="55"/>
    </row>
    <row r="69" spans="1:4" x14ac:dyDescent="0.2">
      <c r="A69" s="57" t="s">
        <v>29</v>
      </c>
      <c r="B69" s="48" t="s">
        <v>16</v>
      </c>
      <c r="C69" s="58" t="s">
        <v>211</v>
      </c>
      <c r="D69" s="299" t="s">
        <v>35</v>
      </c>
    </row>
    <row r="70" spans="1:4" x14ac:dyDescent="0.2">
      <c r="A70" s="75" t="s">
        <v>18</v>
      </c>
      <c r="B70" s="23">
        <v>5789369281.1199999</v>
      </c>
      <c r="C70" s="73">
        <v>480</v>
      </c>
      <c r="D70" s="408">
        <f>B70/$B$64</f>
        <v>0.94801999886131116</v>
      </c>
    </row>
    <row r="71" spans="1:4" x14ac:dyDescent="0.2">
      <c r="A71" s="80" t="s">
        <v>19</v>
      </c>
      <c r="B71" s="50">
        <v>257258152.69</v>
      </c>
      <c r="C71" s="9">
        <v>21</v>
      </c>
      <c r="D71" s="408">
        <f t="shared" ref="D71:D81" si="3">B71/$B$64</f>
        <v>4.2126501485331945E-2</v>
      </c>
    </row>
    <row r="72" spans="1:4" x14ac:dyDescent="0.2">
      <c r="A72" s="80" t="s">
        <v>20</v>
      </c>
      <c r="B72" s="50">
        <v>60173359.5</v>
      </c>
      <c r="C72" s="9">
        <v>7</v>
      </c>
      <c r="D72" s="408">
        <f t="shared" si="3"/>
        <v>9.8534996533569449E-3</v>
      </c>
    </row>
    <row r="73" spans="1:4" x14ac:dyDescent="0.2">
      <c r="A73" s="80" t="s">
        <v>21</v>
      </c>
      <c r="B73" s="17"/>
      <c r="C73" s="70"/>
      <c r="D73" s="408">
        <f t="shared" si="3"/>
        <v>0</v>
      </c>
    </row>
    <row r="74" spans="1:4" x14ac:dyDescent="0.2">
      <c r="A74" s="80" t="s">
        <v>22</v>
      </c>
      <c r="B74" s="17"/>
      <c r="C74" s="70"/>
      <c r="D74" s="408">
        <f t="shared" si="3"/>
        <v>0</v>
      </c>
    </row>
    <row r="75" spans="1:4" x14ac:dyDescent="0.2">
      <c r="A75" s="80" t="s">
        <v>23</v>
      </c>
      <c r="B75" s="17"/>
      <c r="C75" s="70"/>
      <c r="D75" s="408">
        <f t="shared" si="3"/>
        <v>0</v>
      </c>
    </row>
    <row r="76" spans="1:4" x14ac:dyDescent="0.2">
      <c r="A76" s="80" t="s">
        <v>24</v>
      </c>
      <c r="B76" s="17"/>
      <c r="C76" s="70"/>
      <c r="D76" s="408">
        <f t="shared" si="3"/>
        <v>0</v>
      </c>
    </row>
    <row r="77" spans="1:4" x14ac:dyDescent="0.2">
      <c r="A77" s="80" t="s">
        <v>25</v>
      </c>
      <c r="B77" s="40"/>
      <c r="C77" s="40"/>
      <c r="D77" s="408">
        <f t="shared" si="3"/>
        <v>0</v>
      </c>
    </row>
    <row r="78" spans="1:4" x14ac:dyDescent="0.2">
      <c r="A78" s="80" t="s">
        <v>26</v>
      </c>
      <c r="B78" s="40"/>
      <c r="C78" s="40"/>
      <c r="D78" s="408">
        <f t="shared" si="3"/>
        <v>0</v>
      </c>
    </row>
    <row r="79" spans="1:4" x14ac:dyDescent="0.2">
      <c r="A79" s="80" t="s">
        <v>27</v>
      </c>
      <c r="B79" s="40"/>
      <c r="C79" s="40"/>
      <c r="D79" s="408">
        <f t="shared" si="3"/>
        <v>0</v>
      </c>
    </row>
    <row r="80" spans="1:4" ht="13.5" thickBot="1" x14ac:dyDescent="0.25">
      <c r="A80" s="36" t="s">
        <v>28</v>
      </c>
      <c r="B80" s="63"/>
      <c r="C80" s="63"/>
      <c r="D80" s="409">
        <f t="shared" si="3"/>
        <v>0</v>
      </c>
    </row>
    <row r="81" spans="1:13" ht="13.5" thickTop="1" x14ac:dyDescent="0.2">
      <c r="A81" s="65" t="s">
        <v>4</v>
      </c>
      <c r="B81" s="155">
        <f>SUM(B70:B80)</f>
        <v>6106800793.3099995</v>
      </c>
      <c r="C81" s="155">
        <f>SUM(C70:C80)</f>
        <v>508</v>
      </c>
      <c r="D81" s="410">
        <f t="shared" si="3"/>
        <v>1</v>
      </c>
    </row>
    <row r="82" spans="1:13" x14ac:dyDescent="0.2">
      <c r="A82" s="215"/>
      <c r="B82" s="216"/>
      <c r="C82" s="216"/>
      <c r="D82" s="414"/>
    </row>
    <row r="84" spans="1:13" x14ac:dyDescent="0.2">
      <c r="A84" s="635" t="s">
        <v>77</v>
      </c>
      <c r="B84" s="634"/>
      <c r="C84" s="634"/>
      <c r="D84" s="634"/>
      <c r="E84" s="634"/>
      <c r="F84" s="634"/>
      <c r="G84" s="634"/>
      <c r="H84" s="634"/>
      <c r="I84" s="634"/>
      <c r="J84" s="634"/>
      <c r="K84" s="634"/>
      <c r="L84" s="634"/>
      <c r="M84" s="415"/>
    </row>
    <row r="85" spans="1:13" s="317" customFormat="1" x14ac:dyDescent="0.2">
      <c r="A85" s="310"/>
      <c r="B85" s="311" t="s">
        <v>4</v>
      </c>
      <c r="C85" s="312" t="s">
        <v>37</v>
      </c>
      <c r="D85" s="312" t="s">
        <v>38</v>
      </c>
      <c r="E85" s="313" t="s">
        <v>39</v>
      </c>
      <c r="F85" s="314" t="s">
        <v>40</v>
      </c>
      <c r="G85" s="315" t="s">
        <v>41</v>
      </c>
      <c r="H85" s="315" t="s">
        <v>42</v>
      </c>
      <c r="I85" s="315" t="s">
        <v>43</v>
      </c>
      <c r="J85" s="315" t="s">
        <v>44</v>
      </c>
      <c r="K85" s="315" t="s">
        <v>45</v>
      </c>
      <c r="L85" s="315" t="s">
        <v>46</v>
      </c>
      <c r="M85" s="316" t="s">
        <v>47</v>
      </c>
    </row>
    <row r="86" spans="1:13" x14ac:dyDescent="0.2">
      <c r="A86" s="249" t="s">
        <v>48</v>
      </c>
      <c r="B86" s="416">
        <f>SUM(C86:M86)</f>
        <v>7862980576.5</v>
      </c>
      <c r="C86" s="416">
        <v>2353518831</v>
      </c>
      <c r="D86" s="416">
        <v>2084567066</v>
      </c>
      <c r="E86" s="416">
        <v>3384859963</v>
      </c>
      <c r="F86" s="416">
        <v>34487411.25</v>
      </c>
      <c r="G86" s="416">
        <v>5547305.25</v>
      </c>
      <c r="H86" s="416">
        <v>0</v>
      </c>
      <c r="I86" s="416">
        <v>0</v>
      </c>
      <c r="J86" s="416">
        <v>0</v>
      </c>
      <c r="K86" s="416">
        <v>0</v>
      </c>
      <c r="L86" s="416">
        <v>0</v>
      </c>
      <c r="M86" s="416">
        <v>0</v>
      </c>
    </row>
    <row r="87" spans="1:13" x14ac:dyDescent="0.2">
      <c r="A87" s="250" t="s">
        <v>49</v>
      </c>
      <c r="B87" s="416">
        <f t="shared" ref="B87:B105" si="4">SUM(C87:M87)</f>
        <v>1064924060.23</v>
      </c>
      <c r="C87" s="416">
        <v>215384655.40000001</v>
      </c>
      <c r="D87" s="416">
        <v>261941762.80000001</v>
      </c>
      <c r="E87" s="416">
        <v>531121994.39999998</v>
      </c>
      <c r="F87" s="416">
        <v>50239945.880000003</v>
      </c>
      <c r="G87" s="416">
        <v>6235701.75</v>
      </c>
      <c r="H87" s="416">
        <v>0</v>
      </c>
      <c r="I87" s="416">
        <v>0</v>
      </c>
      <c r="J87" s="416">
        <v>0</v>
      </c>
      <c r="K87" s="416">
        <v>0</v>
      </c>
      <c r="L87" s="416">
        <v>0</v>
      </c>
      <c r="M87" s="416">
        <v>0</v>
      </c>
    </row>
    <row r="88" spans="1:13" x14ac:dyDescent="0.2">
      <c r="A88" s="250" t="s">
        <v>50</v>
      </c>
      <c r="B88" s="416">
        <f t="shared" si="4"/>
        <v>1700298346.24</v>
      </c>
      <c r="C88" s="416">
        <v>540891439</v>
      </c>
      <c r="D88" s="416">
        <v>508346797.30000001</v>
      </c>
      <c r="E88" s="416">
        <v>639879427</v>
      </c>
      <c r="F88" s="416">
        <v>11180682.939999999</v>
      </c>
      <c r="G88" s="416">
        <v>0</v>
      </c>
      <c r="H88" s="416">
        <v>0</v>
      </c>
      <c r="I88" s="416">
        <v>0</v>
      </c>
      <c r="J88" s="416">
        <v>0</v>
      </c>
      <c r="K88" s="416">
        <v>0</v>
      </c>
      <c r="L88" s="416">
        <v>0</v>
      </c>
      <c r="M88" s="416">
        <v>0</v>
      </c>
    </row>
    <row r="89" spans="1:13" x14ac:dyDescent="0.2">
      <c r="A89" s="250" t="s">
        <v>51</v>
      </c>
      <c r="B89" s="416">
        <f t="shared" si="4"/>
        <v>18162787.09</v>
      </c>
      <c r="C89" s="416">
        <v>2054741.59</v>
      </c>
      <c r="D89" s="416">
        <v>2053907.56</v>
      </c>
      <c r="E89" s="416">
        <v>14054137.939999999</v>
      </c>
      <c r="F89" s="416">
        <v>0</v>
      </c>
      <c r="G89" s="416">
        <v>0</v>
      </c>
      <c r="H89" s="416">
        <v>0</v>
      </c>
      <c r="I89" s="416">
        <v>0</v>
      </c>
      <c r="J89" s="416">
        <v>0</v>
      </c>
      <c r="K89" s="416">
        <v>0</v>
      </c>
      <c r="L89" s="416">
        <v>0</v>
      </c>
      <c r="M89" s="416">
        <v>0</v>
      </c>
    </row>
    <row r="90" spans="1:13" x14ac:dyDescent="0.2">
      <c r="A90" s="250" t="s">
        <v>52</v>
      </c>
      <c r="B90" s="416">
        <f t="shared" si="4"/>
        <v>1034800962.78</v>
      </c>
      <c r="C90" s="416">
        <v>238550689.69999999</v>
      </c>
      <c r="D90" s="416">
        <v>256971750.5</v>
      </c>
      <c r="E90" s="416">
        <v>513753502.19999999</v>
      </c>
      <c r="F90" s="416">
        <v>22343206.5</v>
      </c>
      <c r="G90" s="416">
        <v>3181813.88</v>
      </c>
      <c r="H90" s="416">
        <v>0</v>
      </c>
      <c r="I90" s="416">
        <v>0</v>
      </c>
      <c r="J90" s="416">
        <v>0</v>
      </c>
      <c r="K90" s="416">
        <v>0</v>
      </c>
      <c r="L90" s="416">
        <v>0</v>
      </c>
      <c r="M90" s="416">
        <v>0</v>
      </c>
    </row>
    <row r="91" spans="1:13" x14ac:dyDescent="0.2">
      <c r="A91" s="250" t="s">
        <v>53</v>
      </c>
      <c r="B91" s="416">
        <f t="shared" si="4"/>
        <v>991607371.25</v>
      </c>
      <c r="C91" s="416">
        <v>206508951.19999999</v>
      </c>
      <c r="D91" s="416">
        <v>262322686.59999999</v>
      </c>
      <c r="E91" s="416">
        <v>510026995.69999999</v>
      </c>
      <c r="F91" s="416">
        <v>11248737.75</v>
      </c>
      <c r="G91" s="416">
        <v>1500000</v>
      </c>
      <c r="H91" s="416">
        <v>0</v>
      </c>
      <c r="I91" s="416">
        <v>0</v>
      </c>
      <c r="J91" s="416">
        <v>0</v>
      </c>
      <c r="K91" s="416">
        <v>0</v>
      </c>
      <c r="L91" s="416">
        <v>0</v>
      </c>
      <c r="M91" s="416">
        <v>0</v>
      </c>
    </row>
    <row r="92" spans="1:13" x14ac:dyDescent="0.2">
      <c r="A92" s="250" t="s">
        <v>54</v>
      </c>
      <c r="B92" s="416">
        <f t="shared" si="4"/>
        <v>977303586.95000005</v>
      </c>
      <c r="C92" s="416">
        <v>273554476.69999999</v>
      </c>
      <c r="D92" s="416">
        <v>228901585.30000001</v>
      </c>
      <c r="E92" s="416">
        <v>466433329.19999999</v>
      </c>
      <c r="F92" s="416">
        <v>8414195.75</v>
      </c>
      <c r="G92" s="416">
        <v>0</v>
      </c>
      <c r="H92" s="416">
        <v>0</v>
      </c>
      <c r="I92" s="416">
        <v>0</v>
      </c>
      <c r="J92" s="416">
        <v>0</v>
      </c>
      <c r="K92" s="416">
        <v>0</v>
      </c>
      <c r="L92" s="416">
        <v>0</v>
      </c>
      <c r="M92" s="416">
        <v>0</v>
      </c>
    </row>
    <row r="93" spans="1:13" x14ac:dyDescent="0.2">
      <c r="A93" s="250" t="s">
        <v>55</v>
      </c>
      <c r="B93" s="416">
        <f t="shared" si="4"/>
        <v>1417724187.7800002</v>
      </c>
      <c r="C93" s="416">
        <v>256128250.19999999</v>
      </c>
      <c r="D93" s="416">
        <v>361141348.5</v>
      </c>
      <c r="E93" s="416">
        <v>761008067.70000005</v>
      </c>
      <c r="F93" s="416">
        <v>36266521.380000003</v>
      </c>
      <c r="G93" s="416">
        <v>3180000</v>
      </c>
      <c r="H93" s="416">
        <v>0</v>
      </c>
      <c r="I93" s="416">
        <v>0</v>
      </c>
      <c r="J93" s="416">
        <v>0</v>
      </c>
      <c r="K93" s="416">
        <v>0</v>
      </c>
      <c r="L93" s="416">
        <v>0</v>
      </c>
      <c r="M93" s="416">
        <v>0</v>
      </c>
    </row>
    <row r="94" spans="1:13" x14ac:dyDescent="0.2">
      <c r="A94" s="250" t="s">
        <v>56</v>
      </c>
      <c r="B94" s="416">
        <f t="shared" si="4"/>
        <v>1446519892.3400002</v>
      </c>
      <c r="C94" s="416">
        <v>314280784.60000002</v>
      </c>
      <c r="D94" s="416">
        <v>385641901</v>
      </c>
      <c r="E94" s="416">
        <v>727451122.79999995</v>
      </c>
      <c r="F94" s="416">
        <v>16167769.560000001</v>
      </c>
      <c r="G94" s="416">
        <v>2978314.38</v>
      </c>
      <c r="H94" s="416">
        <v>0</v>
      </c>
      <c r="I94" s="416">
        <v>0</v>
      </c>
      <c r="J94" s="416">
        <v>0</v>
      </c>
      <c r="K94" s="416">
        <v>0</v>
      </c>
      <c r="L94" s="416">
        <v>0</v>
      </c>
      <c r="M94" s="416">
        <v>0</v>
      </c>
    </row>
    <row r="95" spans="1:13" x14ac:dyDescent="0.2">
      <c r="A95" s="250" t="s">
        <v>57</v>
      </c>
      <c r="B95" s="416">
        <f t="shared" si="4"/>
        <v>668976579.15999985</v>
      </c>
      <c r="C95" s="416">
        <v>224188368.80000001</v>
      </c>
      <c r="D95" s="416">
        <v>179614917.59999999</v>
      </c>
      <c r="E95" s="416">
        <v>260716096.69999999</v>
      </c>
      <c r="F95" s="416">
        <v>4457196.0599999996</v>
      </c>
      <c r="G95" s="416">
        <v>0</v>
      </c>
      <c r="H95" s="416">
        <v>0</v>
      </c>
      <c r="I95" s="416">
        <v>0</v>
      </c>
      <c r="J95" s="416">
        <v>0</v>
      </c>
      <c r="K95" s="416">
        <v>0</v>
      </c>
      <c r="L95" s="416">
        <v>0</v>
      </c>
      <c r="M95" s="416">
        <v>0</v>
      </c>
    </row>
    <row r="96" spans="1:13" x14ac:dyDescent="0.2">
      <c r="A96" s="250" t="s">
        <v>58</v>
      </c>
      <c r="B96" s="416">
        <f t="shared" si="4"/>
        <v>8622604762</v>
      </c>
      <c r="C96" s="416">
        <v>6253128679</v>
      </c>
      <c r="D96" s="416">
        <v>1105596966</v>
      </c>
      <c r="E96" s="416">
        <v>1253379117</v>
      </c>
      <c r="F96" s="416">
        <v>10500000</v>
      </c>
      <c r="G96" s="416">
        <v>0</v>
      </c>
      <c r="H96" s="416">
        <v>0</v>
      </c>
      <c r="I96" s="416">
        <v>0</v>
      </c>
      <c r="J96" s="416">
        <v>0</v>
      </c>
      <c r="K96" s="416">
        <v>0</v>
      </c>
      <c r="L96" s="416">
        <v>0</v>
      </c>
      <c r="M96" s="416">
        <v>0</v>
      </c>
    </row>
    <row r="97" spans="1:13" x14ac:dyDescent="0.2">
      <c r="A97" s="250" t="s">
        <v>59</v>
      </c>
      <c r="B97" s="416">
        <f t="shared" si="4"/>
        <v>3411686591.1500001</v>
      </c>
      <c r="C97" s="416">
        <v>752435087.10000002</v>
      </c>
      <c r="D97" s="416">
        <v>857946130.29999995</v>
      </c>
      <c r="E97" s="416">
        <v>1767275145</v>
      </c>
      <c r="F97" s="416">
        <v>32943326.75</v>
      </c>
      <c r="G97" s="416">
        <v>1086902</v>
      </c>
      <c r="H97" s="416">
        <v>0</v>
      </c>
      <c r="I97" s="416">
        <v>0</v>
      </c>
      <c r="J97" s="416">
        <v>0</v>
      </c>
      <c r="K97" s="416">
        <v>0</v>
      </c>
      <c r="L97" s="416">
        <v>0</v>
      </c>
      <c r="M97" s="416">
        <v>0</v>
      </c>
    </row>
    <row r="98" spans="1:13" x14ac:dyDescent="0.2">
      <c r="A98" s="250" t="s">
        <v>60</v>
      </c>
      <c r="B98" s="416">
        <f t="shared" si="4"/>
        <v>3916612124.6199999</v>
      </c>
      <c r="C98" s="416">
        <v>1167141247</v>
      </c>
      <c r="D98" s="416">
        <v>1105812449</v>
      </c>
      <c r="E98" s="416">
        <v>1636620222</v>
      </c>
      <c r="F98" s="416">
        <v>7038206.6200000001</v>
      </c>
      <c r="G98" s="416">
        <v>0</v>
      </c>
      <c r="H98" s="416">
        <v>0</v>
      </c>
      <c r="I98" s="416">
        <v>0</v>
      </c>
      <c r="J98" s="416">
        <v>0</v>
      </c>
      <c r="K98" s="416">
        <v>0</v>
      </c>
      <c r="L98" s="416">
        <v>0</v>
      </c>
      <c r="M98" s="416">
        <v>0</v>
      </c>
    </row>
    <row r="99" spans="1:13" x14ac:dyDescent="0.2">
      <c r="A99" s="250" t="s">
        <v>61</v>
      </c>
      <c r="B99" s="416">
        <f t="shared" si="4"/>
        <v>52423214.780000001</v>
      </c>
      <c r="C99" s="416">
        <v>9704532.4100000001</v>
      </c>
      <c r="D99" s="416">
        <v>12763747.310000001</v>
      </c>
      <c r="E99" s="416">
        <v>29954935.059999999</v>
      </c>
      <c r="F99" s="416">
        <v>0</v>
      </c>
      <c r="G99" s="416">
        <v>0</v>
      </c>
      <c r="H99" s="416">
        <v>0</v>
      </c>
      <c r="I99" s="416">
        <v>0</v>
      </c>
      <c r="J99" s="416">
        <v>0</v>
      </c>
      <c r="K99" s="416">
        <v>0</v>
      </c>
      <c r="L99" s="416">
        <v>0</v>
      </c>
      <c r="M99" s="416">
        <v>0</v>
      </c>
    </row>
    <row r="100" spans="1:13" x14ac:dyDescent="0.2">
      <c r="A100" s="250" t="s">
        <v>62</v>
      </c>
      <c r="B100" s="416">
        <f t="shared" si="4"/>
        <v>5281288800.5</v>
      </c>
      <c r="C100" s="416">
        <v>1414747439</v>
      </c>
      <c r="D100" s="416">
        <v>1503796488</v>
      </c>
      <c r="E100" s="416">
        <v>2316663225</v>
      </c>
      <c r="F100" s="416">
        <v>34972000.25</v>
      </c>
      <c r="G100" s="416">
        <v>11109648.25</v>
      </c>
      <c r="H100" s="416">
        <v>0</v>
      </c>
      <c r="I100" s="416">
        <v>0</v>
      </c>
      <c r="J100" s="416">
        <v>0</v>
      </c>
      <c r="K100" s="416">
        <v>0</v>
      </c>
      <c r="L100" s="416">
        <v>0</v>
      </c>
      <c r="M100" s="416">
        <v>0</v>
      </c>
    </row>
    <row r="101" spans="1:13" x14ac:dyDescent="0.2">
      <c r="A101" s="250" t="s">
        <v>63</v>
      </c>
      <c r="B101" s="416">
        <f t="shared" si="4"/>
        <v>2483372637.8800001</v>
      </c>
      <c r="C101" s="416">
        <v>451699327.10000002</v>
      </c>
      <c r="D101" s="416">
        <v>693696393.39999998</v>
      </c>
      <c r="E101" s="416">
        <v>1282853686</v>
      </c>
      <c r="F101" s="416">
        <v>51178427</v>
      </c>
      <c r="G101" s="416">
        <v>3944804.38</v>
      </c>
      <c r="H101" s="416">
        <v>0</v>
      </c>
      <c r="I101" s="416">
        <v>0</v>
      </c>
      <c r="J101" s="416">
        <v>0</v>
      </c>
      <c r="K101" s="416">
        <v>0</v>
      </c>
      <c r="L101" s="416">
        <v>0</v>
      </c>
      <c r="M101" s="416">
        <v>0</v>
      </c>
    </row>
    <row r="102" spans="1:13" x14ac:dyDescent="0.2">
      <c r="A102" s="250" t="s">
        <v>64</v>
      </c>
      <c r="B102" s="416">
        <f t="shared" si="4"/>
        <v>386146294.31</v>
      </c>
      <c r="C102" s="416">
        <v>91459801.310000002</v>
      </c>
      <c r="D102" s="416">
        <v>85984265</v>
      </c>
      <c r="E102" s="416">
        <v>202150317.5</v>
      </c>
      <c r="F102" s="416">
        <v>6551910.5</v>
      </c>
      <c r="G102" s="416">
        <v>0</v>
      </c>
      <c r="H102" s="416">
        <v>0</v>
      </c>
      <c r="I102" s="416">
        <v>0</v>
      </c>
      <c r="J102" s="416">
        <v>0</v>
      </c>
      <c r="K102" s="416">
        <v>0</v>
      </c>
      <c r="L102" s="416">
        <v>0</v>
      </c>
      <c r="M102" s="416">
        <v>0</v>
      </c>
    </row>
    <row r="103" spans="1:13" x14ac:dyDescent="0.2">
      <c r="A103" s="250" t="s">
        <v>65</v>
      </c>
      <c r="B103" s="416">
        <f t="shared" si="4"/>
        <v>1118494915.5999999</v>
      </c>
      <c r="C103" s="416">
        <v>208604615.90000001</v>
      </c>
      <c r="D103" s="416">
        <v>300876353.80000001</v>
      </c>
      <c r="E103" s="416">
        <v>571873199.89999998</v>
      </c>
      <c r="F103" s="416">
        <v>37140746</v>
      </c>
      <c r="G103" s="416">
        <v>0</v>
      </c>
      <c r="H103" s="416">
        <v>0</v>
      </c>
      <c r="I103" s="416">
        <v>0</v>
      </c>
      <c r="J103" s="416">
        <v>0</v>
      </c>
      <c r="K103" s="416">
        <v>0</v>
      </c>
      <c r="L103" s="416">
        <v>0</v>
      </c>
      <c r="M103" s="416">
        <v>0</v>
      </c>
    </row>
    <row r="104" spans="1:13" ht="13.5" thickBot="1" x14ac:dyDescent="0.25">
      <c r="A104" s="251" t="s">
        <v>66</v>
      </c>
      <c r="B104" s="417">
        <f t="shared" si="4"/>
        <v>1452246998.8199999</v>
      </c>
      <c r="C104" s="418">
        <v>486772902.80000001</v>
      </c>
      <c r="D104" s="418">
        <v>439501250.69999999</v>
      </c>
      <c r="E104" s="418">
        <v>518954838.19999999</v>
      </c>
      <c r="F104" s="418">
        <v>5485000</v>
      </c>
      <c r="G104" s="418">
        <v>1533007.12</v>
      </c>
      <c r="H104" s="418">
        <v>0</v>
      </c>
      <c r="I104" s="418">
        <v>0</v>
      </c>
      <c r="J104" s="418">
        <v>0</v>
      </c>
      <c r="K104" s="418">
        <v>0</v>
      </c>
      <c r="L104" s="418">
        <v>0</v>
      </c>
      <c r="M104" s="418">
        <v>0</v>
      </c>
    </row>
    <row r="105" spans="1:13" ht="13.5" thickTop="1" x14ac:dyDescent="0.2">
      <c r="A105" s="257" t="s">
        <v>4</v>
      </c>
      <c r="B105" s="156">
        <f t="shared" si="4"/>
        <v>43908174689.980003</v>
      </c>
      <c r="C105" s="156">
        <f>SUM(C86:C104)</f>
        <v>15460754819.809998</v>
      </c>
      <c r="D105" s="156">
        <f>SUM(D86:D104)</f>
        <v>10637477766.67</v>
      </c>
      <c r="E105" s="156">
        <f>SUM(E86:E104)</f>
        <v>17389029322.299999</v>
      </c>
      <c r="F105" s="156">
        <f>SUM(F86:F104)</f>
        <v>380615284.19</v>
      </c>
      <c r="G105" s="156">
        <f>SUM(G86:G104)</f>
        <v>40297497.009999998</v>
      </c>
      <c r="H105" s="419">
        <f t="shared" ref="H105:M105" si="5">SUM(H86:H104)</f>
        <v>0</v>
      </c>
      <c r="I105" s="419">
        <f t="shared" si="5"/>
        <v>0</v>
      </c>
      <c r="J105" s="419">
        <f t="shared" si="5"/>
        <v>0</v>
      </c>
      <c r="K105" s="419">
        <f t="shared" si="5"/>
        <v>0</v>
      </c>
      <c r="L105" s="419">
        <f t="shared" si="5"/>
        <v>0</v>
      </c>
      <c r="M105" s="419">
        <f t="shared" si="5"/>
        <v>0</v>
      </c>
    </row>
    <row r="106" spans="1:13" x14ac:dyDescent="0.2">
      <c r="A106" s="217"/>
      <c r="B106" s="218"/>
      <c r="C106" s="218"/>
      <c r="D106" s="218"/>
      <c r="E106" s="218"/>
      <c r="F106" s="218"/>
      <c r="G106" s="218"/>
      <c r="H106" s="420"/>
      <c r="I106" s="420"/>
      <c r="J106" s="420"/>
      <c r="K106" s="420"/>
      <c r="L106" s="420"/>
      <c r="M106" s="420"/>
    </row>
    <row r="108" spans="1:13" x14ac:dyDescent="0.2">
      <c r="A108" s="318" t="s">
        <v>74</v>
      </c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20"/>
    </row>
    <row r="109" spans="1:13" s="326" customFormat="1" x14ac:dyDescent="0.2">
      <c r="A109" s="321"/>
      <c r="B109" s="322" t="s">
        <v>4</v>
      </c>
      <c r="C109" s="323" t="s">
        <v>37</v>
      </c>
      <c r="D109" s="323" t="s">
        <v>38</v>
      </c>
      <c r="E109" s="324" t="s">
        <v>39</v>
      </c>
      <c r="F109" s="325" t="s">
        <v>40</v>
      </c>
      <c r="G109" s="325" t="s">
        <v>41</v>
      </c>
      <c r="H109" s="325" t="s">
        <v>42</v>
      </c>
      <c r="I109" s="325" t="s">
        <v>43</v>
      </c>
      <c r="J109" s="325" t="s">
        <v>44</v>
      </c>
      <c r="K109" s="325" t="s">
        <v>45</v>
      </c>
      <c r="L109" s="325" t="s">
        <v>46</v>
      </c>
      <c r="M109" s="323" t="s">
        <v>47</v>
      </c>
    </row>
    <row r="110" spans="1:13" x14ac:dyDescent="0.2">
      <c r="A110" s="108"/>
      <c r="B110" s="107"/>
      <c r="C110" s="123"/>
      <c r="D110" s="123"/>
      <c r="E110" s="136"/>
      <c r="F110" s="123"/>
      <c r="G110" s="123"/>
      <c r="H110" s="123"/>
      <c r="I110" s="123"/>
      <c r="J110" s="123"/>
      <c r="K110" s="123"/>
      <c r="L110" s="123"/>
      <c r="M110" s="123"/>
    </row>
    <row r="111" spans="1:13" ht="25.5" x14ac:dyDescent="0.2">
      <c r="A111" s="134" t="s">
        <v>68</v>
      </c>
      <c r="B111" s="177" t="s">
        <v>16</v>
      </c>
      <c r="C111" s="129" t="s">
        <v>16</v>
      </c>
      <c r="D111" s="129" t="s">
        <v>16</v>
      </c>
      <c r="E111" s="127" t="s">
        <v>16</v>
      </c>
      <c r="F111" s="129" t="s">
        <v>16</v>
      </c>
      <c r="G111" s="129" t="s">
        <v>16</v>
      </c>
      <c r="H111" s="129" t="s">
        <v>16</v>
      </c>
      <c r="I111" s="129" t="s">
        <v>16</v>
      </c>
      <c r="J111" s="129" t="s">
        <v>16</v>
      </c>
      <c r="K111" s="129" t="s">
        <v>16</v>
      </c>
      <c r="L111" s="129" t="s">
        <v>16</v>
      </c>
      <c r="M111" s="129" t="s">
        <v>16</v>
      </c>
    </row>
    <row r="112" spans="1:13" x14ac:dyDescent="0.2">
      <c r="A112" s="253" t="s">
        <v>75</v>
      </c>
      <c r="B112" s="270">
        <f t="shared" ref="B112:B117" si="6">SUM(C112:M112)</f>
        <v>43908174688.199997</v>
      </c>
      <c r="C112" s="270">
        <v>15460754820</v>
      </c>
      <c r="D112" s="270">
        <v>10637477766</v>
      </c>
      <c r="E112" s="270">
        <v>17389029321</v>
      </c>
      <c r="F112" s="270">
        <v>380615284.19999999</v>
      </c>
      <c r="G112" s="270">
        <v>40297497</v>
      </c>
      <c r="H112" s="421">
        <v>0</v>
      </c>
      <c r="I112" s="421">
        <v>0</v>
      </c>
      <c r="J112" s="421">
        <v>0</v>
      </c>
      <c r="K112" s="421">
        <v>0</v>
      </c>
      <c r="L112" s="421">
        <v>0</v>
      </c>
      <c r="M112" s="421">
        <v>0</v>
      </c>
    </row>
    <row r="113" spans="1:15" x14ac:dyDescent="0.2">
      <c r="A113" s="269" t="s">
        <v>69</v>
      </c>
      <c r="B113" s="422">
        <f t="shared" si="6"/>
        <v>0</v>
      </c>
      <c r="C113" s="423">
        <v>0</v>
      </c>
      <c r="D113" s="423">
        <v>0</v>
      </c>
      <c r="E113" s="423">
        <v>0</v>
      </c>
      <c r="F113" s="423">
        <v>0</v>
      </c>
      <c r="G113" s="423">
        <v>0</v>
      </c>
      <c r="H113" s="424">
        <v>0</v>
      </c>
      <c r="I113" s="424">
        <v>0</v>
      </c>
      <c r="J113" s="424">
        <v>0</v>
      </c>
      <c r="K113" s="424">
        <v>0</v>
      </c>
      <c r="L113" s="424">
        <v>0</v>
      </c>
      <c r="M113" s="424">
        <v>0</v>
      </c>
      <c r="N113" s="327"/>
    </row>
    <row r="114" spans="1:15" x14ac:dyDescent="0.2">
      <c r="A114" s="254" t="s">
        <v>70</v>
      </c>
      <c r="B114" s="425">
        <f t="shared" si="6"/>
        <v>0</v>
      </c>
      <c r="C114" s="426">
        <v>0</v>
      </c>
      <c r="D114" s="426">
        <v>0</v>
      </c>
      <c r="E114" s="427">
        <v>0</v>
      </c>
      <c r="F114" s="423">
        <v>0</v>
      </c>
      <c r="G114" s="423">
        <v>0</v>
      </c>
      <c r="H114" s="424">
        <v>0</v>
      </c>
      <c r="I114" s="424">
        <v>0</v>
      </c>
      <c r="J114" s="424">
        <v>0</v>
      </c>
      <c r="K114" s="424">
        <v>0</v>
      </c>
      <c r="L114" s="424">
        <v>0</v>
      </c>
      <c r="M114" s="428">
        <v>0</v>
      </c>
    </row>
    <row r="115" spans="1:15" x14ac:dyDescent="0.2">
      <c r="A115" s="254" t="s">
        <v>71</v>
      </c>
      <c r="B115" s="425">
        <f t="shared" si="6"/>
        <v>0</v>
      </c>
      <c r="C115" s="426">
        <v>0</v>
      </c>
      <c r="D115" s="426">
        <v>0</v>
      </c>
      <c r="E115" s="427">
        <v>0</v>
      </c>
      <c r="F115" s="423">
        <v>0</v>
      </c>
      <c r="G115" s="423">
        <v>0</v>
      </c>
      <c r="H115" s="424">
        <v>0</v>
      </c>
      <c r="I115" s="424">
        <v>0</v>
      </c>
      <c r="J115" s="424">
        <v>0</v>
      </c>
      <c r="K115" s="424">
        <v>0</v>
      </c>
      <c r="L115" s="424">
        <v>0</v>
      </c>
      <c r="M115" s="428">
        <v>0</v>
      </c>
    </row>
    <row r="116" spans="1:15" x14ac:dyDescent="0.2">
      <c r="A116" s="254" t="s">
        <v>72</v>
      </c>
      <c r="B116" s="425">
        <f t="shared" si="6"/>
        <v>0</v>
      </c>
      <c r="C116" s="426">
        <v>0</v>
      </c>
      <c r="D116" s="426">
        <v>0</v>
      </c>
      <c r="E116" s="427">
        <v>0</v>
      </c>
      <c r="F116" s="423">
        <v>0</v>
      </c>
      <c r="G116" s="423">
        <v>0</v>
      </c>
      <c r="H116" s="424">
        <v>0</v>
      </c>
      <c r="I116" s="424">
        <v>0</v>
      </c>
      <c r="J116" s="424">
        <v>0</v>
      </c>
      <c r="K116" s="424">
        <v>0</v>
      </c>
      <c r="L116" s="424">
        <v>0</v>
      </c>
      <c r="M116" s="428">
        <v>0</v>
      </c>
    </row>
    <row r="117" spans="1:15" ht="13.5" thickBot="1" x14ac:dyDescent="0.25">
      <c r="A117" s="255" t="s">
        <v>73</v>
      </c>
      <c r="B117" s="425">
        <f t="shared" si="6"/>
        <v>0</v>
      </c>
      <c r="C117" s="429">
        <v>0</v>
      </c>
      <c r="D117" s="429">
        <v>0</v>
      </c>
      <c r="E117" s="430">
        <v>0</v>
      </c>
      <c r="F117" s="431">
        <v>0</v>
      </c>
      <c r="G117" s="431">
        <v>0</v>
      </c>
      <c r="H117" s="432">
        <v>0</v>
      </c>
      <c r="I117" s="432">
        <v>0</v>
      </c>
      <c r="J117" s="432">
        <v>0</v>
      </c>
      <c r="K117" s="432">
        <v>0</v>
      </c>
      <c r="L117" s="432">
        <v>0</v>
      </c>
      <c r="M117" s="433">
        <v>0</v>
      </c>
    </row>
    <row r="118" spans="1:15" ht="13.5" thickTop="1" x14ac:dyDescent="0.2">
      <c r="A118" s="256" t="s">
        <v>4</v>
      </c>
      <c r="B118" s="160">
        <f>SUM(B112:B117)</f>
        <v>43908174688.199997</v>
      </c>
      <c r="C118" s="160">
        <f t="shared" ref="C118:M118" si="7">SUM(C112:C117)</f>
        <v>15460754820</v>
      </c>
      <c r="D118" s="160">
        <f t="shared" si="7"/>
        <v>10637477766</v>
      </c>
      <c r="E118" s="160">
        <f t="shared" si="7"/>
        <v>17389029321</v>
      </c>
      <c r="F118" s="160">
        <f t="shared" si="7"/>
        <v>380615284.19999999</v>
      </c>
      <c r="G118" s="160">
        <f t="shared" si="7"/>
        <v>40297497</v>
      </c>
      <c r="H118" s="160">
        <f t="shared" si="7"/>
        <v>0</v>
      </c>
      <c r="I118" s="160">
        <f t="shared" si="7"/>
        <v>0</v>
      </c>
      <c r="J118" s="160">
        <f t="shared" si="7"/>
        <v>0</v>
      </c>
      <c r="K118" s="160">
        <f t="shared" si="7"/>
        <v>0</v>
      </c>
      <c r="L118" s="160">
        <f t="shared" si="7"/>
        <v>0</v>
      </c>
      <c r="M118" s="161">
        <f t="shared" si="7"/>
        <v>0</v>
      </c>
    </row>
    <row r="119" spans="1:15" x14ac:dyDescent="0.2">
      <c r="A119" s="178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</row>
    <row r="121" spans="1:15" x14ac:dyDescent="0.2">
      <c r="A121" s="318" t="s">
        <v>120</v>
      </c>
      <c r="B121" s="319"/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20"/>
    </row>
    <row r="122" spans="1:15" x14ac:dyDescent="0.2">
      <c r="A122" s="321"/>
      <c r="B122" s="322" t="s">
        <v>4</v>
      </c>
      <c r="C122" s="323" t="s">
        <v>37</v>
      </c>
      <c r="D122" s="323" t="s">
        <v>38</v>
      </c>
      <c r="E122" s="324" t="s">
        <v>39</v>
      </c>
      <c r="F122" s="325" t="s">
        <v>40</v>
      </c>
      <c r="G122" s="325" t="s">
        <v>41</v>
      </c>
      <c r="H122" s="325" t="s">
        <v>42</v>
      </c>
      <c r="I122" s="325" t="s">
        <v>43</v>
      </c>
      <c r="J122" s="325" t="s">
        <v>44</v>
      </c>
      <c r="K122" s="325" t="s">
        <v>45</v>
      </c>
      <c r="L122" s="325" t="s">
        <v>46</v>
      </c>
      <c r="M122" s="323" t="s">
        <v>47</v>
      </c>
    </row>
    <row r="123" spans="1:15" x14ac:dyDescent="0.2">
      <c r="A123" s="258"/>
      <c r="B123" s="107"/>
      <c r="C123" s="123"/>
      <c r="D123" s="123"/>
      <c r="E123" s="136"/>
      <c r="F123" s="123"/>
      <c r="G123" s="123"/>
      <c r="H123" s="123"/>
      <c r="I123" s="123"/>
      <c r="J123" s="123"/>
      <c r="K123" s="123"/>
      <c r="L123" s="123"/>
      <c r="M123" s="123"/>
      <c r="N123" s="326"/>
      <c r="O123" s="326"/>
    </row>
    <row r="124" spans="1:15" ht="25.5" x14ac:dyDescent="0.2">
      <c r="A124" s="259" t="s">
        <v>68</v>
      </c>
      <c r="B124" s="177" t="s">
        <v>16</v>
      </c>
      <c r="C124" s="129" t="s">
        <v>16</v>
      </c>
      <c r="D124" s="129" t="s">
        <v>16</v>
      </c>
      <c r="E124" s="127" t="s">
        <v>16</v>
      </c>
      <c r="F124" s="129" t="s">
        <v>16</v>
      </c>
      <c r="G124" s="129" t="s">
        <v>16</v>
      </c>
      <c r="H124" s="129" t="s">
        <v>16</v>
      </c>
      <c r="I124" s="129" t="s">
        <v>16</v>
      </c>
      <c r="J124" s="129" t="s">
        <v>16</v>
      </c>
      <c r="K124" s="129" t="s">
        <v>16</v>
      </c>
      <c r="L124" s="129" t="s">
        <v>16</v>
      </c>
      <c r="M124" s="129" t="s">
        <v>16</v>
      </c>
    </row>
    <row r="125" spans="1:15" x14ac:dyDescent="0.2">
      <c r="A125" s="254" t="s">
        <v>115</v>
      </c>
      <c r="B125" s="434">
        <f>SUM(C125:M125)</f>
        <v>17917914741.5</v>
      </c>
      <c r="C125" s="435">
        <v>4263044842</v>
      </c>
      <c r="D125" s="436">
        <v>3056498548</v>
      </c>
      <c r="E125" s="436">
        <v>10574503581</v>
      </c>
      <c r="F125" s="436">
        <v>23867770.5</v>
      </c>
      <c r="G125" s="436">
        <v>0</v>
      </c>
      <c r="H125" s="437">
        <v>0</v>
      </c>
      <c r="I125" s="438">
        <v>0</v>
      </c>
      <c r="J125" s="434">
        <v>0</v>
      </c>
      <c r="K125" s="439">
        <v>0</v>
      </c>
      <c r="L125" s="439">
        <v>0</v>
      </c>
      <c r="M125" s="434">
        <v>0</v>
      </c>
    </row>
    <row r="126" spans="1:15" x14ac:dyDescent="0.2">
      <c r="A126" s="254" t="s">
        <v>116</v>
      </c>
      <c r="B126" s="438">
        <f>SUM(C126:M126)</f>
        <v>10870780790.950001</v>
      </c>
      <c r="C126" s="440">
        <v>3284718679</v>
      </c>
      <c r="D126" s="441">
        <v>2713151496</v>
      </c>
      <c r="E126" s="441">
        <v>4712101325</v>
      </c>
      <c r="F126" s="441">
        <v>157667642.69999999</v>
      </c>
      <c r="G126" s="441">
        <v>3141648.25</v>
      </c>
      <c r="H126" s="437">
        <v>0</v>
      </c>
      <c r="I126" s="438">
        <v>0</v>
      </c>
      <c r="J126" s="438">
        <v>0</v>
      </c>
      <c r="K126" s="437">
        <v>0</v>
      </c>
      <c r="L126" s="437">
        <v>0</v>
      </c>
      <c r="M126" s="438">
        <v>0</v>
      </c>
    </row>
    <row r="127" spans="1:15" x14ac:dyDescent="0.2">
      <c r="A127" s="254" t="s">
        <v>117</v>
      </c>
      <c r="B127" s="438">
        <f>SUM(C127:M127)</f>
        <v>7118251092.1499996</v>
      </c>
      <c r="C127" s="440">
        <v>3509737783</v>
      </c>
      <c r="D127" s="441">
        <v>2270600735</v>
      </c>
      <c r="E127" s="441">
        <v>1206166928</v>
      </c>
      <c r="F127" s="441">
        <v>116197421.90000001</v>
      </c>
      <c r="G127" s="441">
        <v>15548224.25</v>
      </c>
      <c r="H127" s="437">
        <v>0</v>
      </c>
      <c r="I127" s="438">
        <v>0</v>
      </c>
      <c r="J127" s="438">
        <v>0</v>
      </c>
      <c r="K127" s="437">
        <v>0</v>
      </c>
      <c r="L127" s="437">
        <v>0</v>
      </c>
      <c r="M127" s="438">
        <v>0</v>
      </c>
    </row>
    <row r="128" spans="1:15" x14ac:dyDescent="0.2">
      <c r="A128" s="254" t="s">
        <v>118</v>
      </c>
      <c r="B128" s="438">
        <f>SUM(C128:M128)</f>
        <v>6518293290.9100008</v>
      </c>
      <c r="C128" s="440">
        <v>3556527100</v>
      </c>
      <c r="D128" s="441">
        <v>2120955651</v>
      </c>
      <c r="E128" s="441">
        <v>752175147.60000002</v>
      </c>
      <c r="F128" s="441">
        <v>70207767.810000002</v>
      </c>
      <c r="G128" s="441">
        <v>18427624.5</v>
      </c>
      <c r="H128" s="437">
        <v>0</v>
      </c>
      <c r="I128" s="438">
        <v>0</v>
      </c>
      <c r="J128" s="438">
        <v>0</v>
      </c>
      <c r="K128" s="437">
        <v>0</v>
      </c>
      <c r="L128" s="437">
        <v>0</v>
      </c>
      <c r="M128" s="438">
        <v>0</v>
      </c>
    </row>
    <row r="129" spans="1:14" ht="13.5" thickBot="1" x14ac:dyDescent="0.25">
      <c r="A129" s="255" t="s">
        <v>119</v>
      </c>
      <c r="B129" s="442">
        <f>SUM(C129:M129)</f>
        <v>1482934770.95</v>
      </c>
      <c r="C129" s="443">
        <v>846726415.70000005</v>
      </c>
      <c r="D129" s="443">
        <v>476271335.30000001</v>
      </c>
      <c r="E129" s="443">
        <v>144082338.69999999</v>
      </c>
      <c r="F129" s="443">
        <v>12674681.25</v>
      </c>
      <c r="G129" s="443">
        <v>3180000</v>
      </c>
      <c r="H129" s="444">
        <v>0</v>
      </c>
      <c r="I129" s="442">
        <v>0</v>
      </c>
      <c r="J129" s="442">
        <v>0</v>
      </c>
      <c r="K129" s="444">
        <v>0</v>
      </c>
      <c r="L129" s="444">
        <v>0</v>
      </c>
      <c r="M129" s="442">
        <v>0</v>
      </c>
    </row>
    <row r="130" spans="1:14" ht="13.5" thickTop="1" x14ac:dyDescent="0.2">
      <c r="A130" s="254" t="s">
        <v>4</v>
      </c>
      <c r="B130" s="445">
        <f>SUM(B125:B129)</f>
        <v>43908174686.459999</v>
      </c>
      <c r="C130" s="445">
        <f>SUM(C125:C129)</f>
        <v>15460754819.700001</v>
      </c>
      <c r="D130" s="445">
        <f t="shared" ref="D130:M130" si="8">SUM(D125:D129)</f>
        <v>10637477765.299999</v>
      </c>
      <c r="E130" s="445">
        <f t="shared" si="8"/>
        <v>17389029320.299999</v>
      </c>
      <c r="F130" s="445">
        <f t="shared" si="8"/>
        <v>380615284.16000003</v>
      </c>
      <c r="G130" s="445">
        <f t="shared" si="8"/>
        <v>40297497</v>
      </c>
      <c r="H130" s="445">
        <f t="shared" si="8"/>
        <v>0</v>
      </c>
      <c r="I130" s="445">
        <f t="shared" si="8"/>
        <v>0</v>
      </c>
      <c r="J130" s="445">
        <f t="shared" si="8"/>
        <v>0</v>
      </c>
      <c r="K130" s="445">
        <f t="shared" si="8"/>
        <v>0</v>
      </c>
      <c r="L130" s="445">
        <f t="shared" si="8"/>
        <v>0</v>
      </c>
      <c r="M130" s="445">
        <f t="shared" si="8"/>
        <v>0</v>
      </c>
      <c r="N130" s="327"/>
    </row>
    <row r="131" spans="1:14" x14ac:dyDescent="0.2">
      <c r="A131" s="178"/>
      <c r="B131" s="446"/>
      <c r="C131" s="446"/>
      <c r="D131" s="446"/>
      <c r="E131" s="446"/>
      <c r="F131" s="446"/>
      <c r="G131" s="446"/>
      <c r="H131" s="446"/>
      <c r="I131" s="446"/>
      <c r="J131" s="446"/>
      <c r="K131" s="446"/>
      <c r="L131" s="446"/>
      <c r="M131" s="446"/>
      <c r="N131" s="307"/>
    </row>
    <row r="132" spans="1:14" x14ac:dyDescent="0.2">
      <c r="A132" s="307"/>
    </row>
    <row r="133" spans="1:14" x14ac:dyDescent="0.2">
      <c r="A133" s="318" t="s">
        <v>121</v>
      </c>
      <c r="B133" s="319"/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20"/>
    </row>
    <row r="134" spans="1:14" x14ac:dyDescent="0.2">
      <c r="A134" s="321"/>
      <c r="B134" s="322" t="s">
        <v>4</v>
      </c>
      <c r="C134" s="323" t="s">
        <v>37</v>
      </c>
      <c r="D134" s="323" t="s">
        <v>38</v>
      </c>
      <c r="E134" s="324" t="s">
        <v>39</v>
      </c>
      <c r="F134" s="325" t="s">
        <v>40</v>
      </c>
      <c r="G134" s="325" t="s">
        <v>41</v>
      </c>
      <c r="H134" s="325" t="s">
        <v>42</v>
      </c>
      <c r="I134" s="325" t="s">
        <v>43</v>
      </c>
      <c r="J134" s="325" t="s">
        <v>44</v>
      </c>
      <c r="K134" s="325" t="s">
        <v>45</v>
      </c>
      <c r="L134" s="325" t="s">
        <v>46</v>
      </c>
      <c r="M134" s="323" t="s">
        <v>47</v>
      </c>
    </row>
    <row r="135" spans="1:14" x14ac:dyDescent="0.2">
      <c r="A135" s="258"/>
      <c r="B135" s="107"/>
      <c r="C135" s="123"/>
      <c r="D135" s="123"/>
      <c r="E135" s="136"/>
      <c r="F135" s="123"/>
      <c r="G135" s="123"/>
      <c r="H135" s="123"/>
      <c r="I135" s="123"/>
      <c r="J135" s="123"/>
      <c r="K135" s="123"/>
      <c r="L135" s="123"/>
      <c r="M135" s="123"/>
    </row>
    <row r="136" spans="1:14" ht="25.5" x14ac:dyDescent="0.2">
      <c r="A136" s="259"/>
      <c r="B136" s="177" t="s">
        <v>16</v>
      </c>
      <c r="C136" s="129" t="s">
        <v>16</v>
      </c>
      <c r="D136" s="129" t="s">
        <v>16</v>
      </c>
      <c r="E136" s="127" t="s">
        <v>16</v>
      </c>
      <c r="F136" s="129" t="s">
        <v>16</v>
      </c>
      <c r="G136" s="129" t="s">
        <v>16</v>
      </c>
      <c r="H136" s="129" t="s">
        <v>16</v>
      </c>
      <c r="I136" s="129" t="s">
        <v>16</v>
      </c>
      <c r="J136" s="129" t="s">
        <v>16</v>
      </c>
      <c r="K136" s="129" t="s">
        <v>16</v>
      </c>
      <c r="L136" s="129" t="s">
        <v>16</v>
      </c>
      <c r="M136" s="129" t="s">
        <v>16</v>
      </c>
    </row>
    <row r="137" spans="1:14" x14ac:dyDescent="0.2">
      <c r="A137" s="254" t="s">
        <v>122</v>
      </c>
      <c r="B137" s="341">
        <f>SUM(C137:M137)</f>
        <v>43893014394.199997</v>
      </c>
      <c r="C137" s="447">
        <v>15450356382</v>
      </c>
      <c r="D137" s="447">
        <v>10636001910</v>
      </c>
      <c r="E137" s="447">
        <v>17385743321</v>
      </c>
      <c r="F137" s="447">
        <v>380615284.19999999</v>
      </c>
      <c r="G137" s="447">
        <v>40297497</v>
      </c>
      <c r="H137" s="448">
        <v>0</v>
      </c>
      <c r="I137" s="448">
        <v>0</v>
      </c>
      <c r="J137" s="448">
        <v>0</v>
      </c>
      <c r="K137" s="448">
        <v>0</v>
      </c>
      <c r="L137" s="448">
        <v>0</v>
      </c>
      <c r="M137" s="449">
        <v>0</v>
      </c>
    </row>
    <row r="138" spans="1:14" x14ac:dyDescent="0.2">
      <c r="A138" s="254" t="s">
        <v>129</v>
      </c>
      <c r="B138" s="345">
        <f>SUM(C138:M138)</f>
        <v>15160294.310000001</v>
      </c>
      <c r="C138" s="450">
        <v>10398437.73</v>
      </c>
      <c r="D138" s="451">
        <v>1475856.58</v>
      </c>
      <c r="E138" s="451">
        <v>3286000</v>
      </c>
      <c r="F138" s="451">
        <v>0</v>
      </c>
      <c r="G138" s="451">
        <v>0</v>
      </c>
      <c r="H138" s="452">
        <v>0</v>
      </c>
      <c r="I138" s="452">
        <v>0</v>
      </c>
      <c r="J138" s="452">
        <v>0</v>
      </c>
      <c r="K138" s="452">
        <v>0</v>
      </c>
      <c r="L138" s="452">
        <v>0</v>
      </c>
      <c r="M138" s="453">
        <v>0</v>
      </c>
    </row>
    <row r="139" spans="1:14" ht="13.5" thickBot="1" x14ac:dyDescent="0.25">
      <c r="A139" s="255" t="s">
        <v>123</v>
      </c>
      <c r="B139" s="350">
        <f>SUM(C139:M139)</f>
        <v>0</v>
      </c>
      <c r="C139" s="454">
        <v>0</v>
      </c>
      <c r="D139" s="454">
        <v>0</v>
      </c>
      <c r="E139" s="454">
        <v>0</v>
      </c>
      <c r="F139" s="454">
        <v>0</v>
      </c>
      <c r="G139" s="454">
        <v>0</v>
      </c>
      <c r="H139" s="455">
        <v>0</v>
      </c>
      <c r="I139" s="455">
        <v>0</v>
      </c>
      <c r="J139" s="455">
        <v>0</v>
      </c>
      <c r="K139" s="455">
        <v>0</v>
      </c>
      <c r="L139" s="455">
        <v>0</v>
      </c>
      <c r="M139" s="456">
        <v>0</v>
      </c>
    </row>
    <row r="140" spans="1:14" ht="13.5" thickTop="1" x14ac:dyDescent="0.2">
      <c r="A140" s="254" t="s">
        <v>4</v>
      </c>
      <c r="B140" s="354">
        <f>SUM(B137:B139)</f>
        <v>43908174688.509995</v>
      </c>
      <c r="C140" s="354">
        <f t="shared" ref="C140:M140" si="9">SUM(C137:C139)</f>
        <v>15460754819.73</v>
      </c>
      <c r="D140" s="354">
        <f t="shared" si="9"/>
        <v>10637477766.58</v>
      </c>
      <c r="E140" s="354">
        <f t="shared" si="9"/>
        <v>17389029321</v>
      </c>
      <c r="F140" s="354">
        <f t="shared" si="9"/>
        <v>380615284.19999999</v>
      </c>
      <c r="G140" s="354">
        <f t="shared" si="9"/>
        <v>40297497</v>
      </c>
      <c r="H140" s="354">
        <f t="shared" si="9"/>
        <v>0</v>
      </c>
      <c r="I140" s="354">
        <f t="shared" si="9"/>
        <v>0</v>
      </c>
      <c r="J140" s="354">
        <f t="shared" si="9"/>
        <v>0</v>
      </c>
      <c r="K140" s="354">
        <f t="shared" si="9"/>
        <v>0</v>
      </c>
      <c r="L140" s="354">
        <f t="shared" si="9"/>
        <v>0</v>
      </c>
      <c r="M140" s="355">
        <f t="shared" si="9"/>
        <v>0</v>
      </c>
    </row>
    <row r="141" spans="1:14" x14ac:dyDescent="0.2">
      <c r="A141" s="178"/>
      <c r="B141" s="356"/>
      <c r="C141" s="356"/>
      <c r="D141" s="356"/>
      <c r="E141" s="356"/>
      <c r="F141" s="356"/>
      <c r="G141" s="356"/>
      <c r="H141" s="356"/>
      <c r="I141" s="356"/>
      <c r="J141" s="356"/>
      <c r="K141" s="356"/>
      <c r="L141" s="356"/>
      <c r="M141" s="356"/>
    </row>
    <row r="143" spans="1:14" x14ac:dyDescent="0.2">
      <c r="A143" s="318" t="s">
        <v>124</v>
      </c>
      <c r="B143" s="319"/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20"/>
    </row>
    <row r="144" spans="1:14" x14ac:dyDescent="0.2">
      <c r="A144" s="357"/>
      <c r="B144" s="322" t="s">
        <v>4</v>
      </c>
      <c r="C144" s="323" t="s">
        <v>37</v>
      </c>
      <c r="D144" s="323" t="s">
        <v>38</v>
      </c>
      <c r="E144" s="324" t="s">
        <v>39</v>
      </c>
      <c r="F144" s="325" t="s">
        <v>40</v>
      </c>
      <c r="G144" s="325" t="s">
        <v>41</v>
      </c>
      <c r="H144" s="325" t="s">
        <v>42</v>
      </c>
      <c r="I144" s="325" t="s">
        <v>43</v>
      </c>
      <c r="J144" s="325" t="s">
        <v>44</v>
      </c>
      <c r="K144" s="325" t="s">
        <v>45</v>
      </c>
      <c r="L144" s="325" t="s">
        <v>46</v>
      </c>
      <c r="M144" s="323" t="s">
        <v>47</v>
      </c>
    </row>
    <row r="145" spans="1:14" x14ac:dyDescent="0.2">
      <c r="A145" s="261"/>
      <c r="B145" s="107"/>
      <c r="C145" s="123"/>
      <c r="D145" s="123"/>
      <c r="E145" s="136"/>
      <c r="F145" s="123"/>
      <c r="G145" s="123"/>
      <c r="H145" s="123"/>
      <c r="I145" s="123"/>
      <c r="J145" s="123"/>
      <c r="K145" s="123"/>
      <c r="L145" s="123"/>
      <c r="M145" s="123"/>
    </row>
    <row r="146" spans="1:14" ht="25.5" x14ac:dyDescent="0.2">
      <c r="A146" s="259"/>
      <c r="B146" s="177" t="s">
        <v>16</v>
      </c>
      <c r="C146" s="129" t="s">
        <v>16</v>
      </c>
      <c r="D146" s="129" t="s">
        <v>16</v>
      </c>
      <c r="E146" s="127" t="s">
        <v>16</v>
      </c>
      <c r="F146" s="129" t="s">
        <v>16</v>
      </c>
      <c r="G146" s="129" t="s">
        <v>16</v>
      </c>
      <c r="H146" s="129" t="s">
        <v>16</v>
      </c>
      <c r="I146" s="129" t="s">
        <v>16</v>
      </c>
      <c r="J146" s="129" t="s">
        <v>16</v>
      </c>
      <c r="K146" s="129" t="s">
        <v>16</v>
      </c>
      <c r="L146" s="129" t="s">
        <v>16</v>
      </c>
      <c r="M146" s="129" t="s">
        <v>16</v>
      </c>
    </row>
    <row r="147" spans="1:14" x14ac:dyDescent="0.2">
      <c r="A147" s="254" t="s">
        <v>89</v>
      </c>
      <c r="B147" s="341">
        <f>SUM(C147:M147)</f>
        <v>42138211871</v>
      </c>
      <c r="C147" s="447">
        <v>14685859013</v>
      </c>
      <c r="D147" s="447">
        <v>10106299191</v>
      </c>
      <c r="E147" s="447">
        <v>16949686889</v>
      </c>
      <c r="F147" s="447">
        <v>360696697.5</v>
      </c>
      <c r="G147" s="447">
        <v>35670080.5</v>
      </c>
      <c r="H147" s="448">
        <v>0</v>
      </c>
      <c r="I147" s="448">
        <v>0</v>
      </c>
      <c r="J147" s="448">
        <v>0</v>
      </c>
      <c r="K147" s="448">
        <v>0</v>
      </c>
      <c r="L147" s="448">
        <v>0</v>
      </c>
      <c r="M147" s="448">
        <v>0</v>
      </c>
      <c r="N147" s="327"/>
    </row>
    <row r="148" spans="1:14" x14ac:dyDescent="0.2">
      <c r="A148" s="254" t="s">
        <v>125</v>
      </c>
      <c r="B148" s="358">
        <f>SUM(C148:M148)</f>
        <v>802303151.40999997</v>
      </c>
      <c r="C148" s="451">
        <v>402420754.89999998</v>
      </c>
      <c r="D148" s="451">
        <v>270785189.60000002</v>
      </c>
      <c r="E148" s="451">
        <v>114295138.59999999</v>
      </c>
      <c r="F148" s="451">
        <v>12504651.810000001</v>
      </c>
      <c r="G148" s="451">
        <v>2297416.5</v>
      </c>
      <c r="H148" s="452">
        <v>0</v>
      </c>
      <c r="I148" s="452">
        <v>0</v>
      </c>
      <c r="J148" s="452">
        <v>0</v>
      </c>
      <c r="K148" s="452">
        <v>0</v>
      </c>
      <c r="L148" s="452">
        <v>0</v>
      </c>
      <c r="M148" s="452">
        <v>0</v>
      </c>
      <c r="N148" s="327"/>
    </row>
    <row r="149" spans="1:14" x14ac:dyDescent="0.2">
      <c r="A149" s="254" t="s">
        <v>126</v>
      </c>
      <c r="B149" s="358">
        <f>SUM(C149:M149)</f>
        <v>648010821.04999995</v>
      </c>
      <c r="C149" s="451">
        <v>217320316.09999999</v>
      </c>
      <c r="D149" s="451">
        <v>177690449.30000001</v>
      </c>
      <c r="E149" s="451">
        <v>246874327.40000001</v>
      </c>
      <c r="F149" s="451">
        <v>6125728.25</v>
      </c>
      <c r="G149" s="451">
        <v>0</v>
      </c>
      <c r="H149" s="452">
        <v>0</v>
      </c>
      <c r="I149" s="452">
        <v>0</v>
      </c>
      <c r="J149" s="452">
        <v>0</v>
      </c>
      <c r="K149" s="452">
        <v>0</v>
      </c>
      <c r="L149" s="452">
        <v>0</v>
      </c>
      <c r="M149" s="452">
        <v>0</v>
      </c>
      <c r="N149" s="327"/>
    </row>
    <row r="150" spans="1:14" ht="13.5" thickBot="1" x14ac:dyDescent="0.25">
      <c r="A150" s="255" t="s">
        <v>127</v>
      </c>
      <c r="B150" s="350">
        <f>SUM(C150:M150)</f>
        <v>319648844.75999999</v>
      </c>
      <c r="C150" s="454">
        <v>155154735.69999999</v>
      </c>
      <c r="D150" s="454">
        <v>82702936</v>
      </c>
      <c r="E150" s="454">
        <v>78172966.439999998</v>
      </c>
      <c r="F150" s="454">
        <v>1288206.6200000001</v>
      </c>
      <c r="G150" s="454">
        <v>2330000</v>
      </c>
      <c r="H150" s="455">
        <v>0</v>
      </c>
      <c r="I150" s="455">
        <v>0</v>
      </c>
      <c r="J150" s="455">
        <v>0</v>
      </c>
      <c r="K150" s="455">
        <v>0</v>
      </c>
      <c r="L150" s="455">
        <v>0</v>
      </c>
      <c r="M150" s="455">
        <v>0</v>
      </c>
      <c r="N150" s="327"/>
    </row>
    <row r="151" spans="1:14" ht="13.5" thickTop="1" x14ac:dyDescent="0.2">
      <c r="A151" s="254" t="s">
        <v>4</v>
      </c>
      <c r="B151" s="354">
        <f>SUM(B147:B150)</f>
        <v>43908174688.220009</v>
      </c>
      <c r="C151" s="354">
        <f>SUM(C147:C150)</f>
        <v>15460754819.700001</v>
      </c>
      <c r="D151" s="354">
        <f t="shared" ref="D151:M151" si="10">SUM(D147:D150)</f>
        <v>10637477765.9</v>
      </c>
      <c r="E151" s="354">
        <f t="shared" si="10"/>
        <v>17389029321.439999</v>
      </c>
      <c r="F151" s="354">
        <f t="shared" si="10"/>
        <v>380615284.18000001</v>
      </c>
      <c r="G151" s="354">
        <f t="shared" si="10"/>
        <v>40297497</v>
      </c>
      <c r="H151" s="354">
        <f t="shared" si="10"/>
        <v>0</v>
      </c>
      <c r="I151" s="354">
        <f t="shared" si="10"/>
        <v>0</v>
      </c>
      <c r="J151" s="354">
        <f t="shared" si="10"/>
        <v>0</v>
      </c>
      <c r="K151" s="354">
        <f t="shared" si="10"/>
        <v>0</v>
      </c>
      <c r="L151" s="354">
        <f t="shared" si="10"/>
        <v>0</v>
      </c>
      <c r="M151" s="354">
        <f t="shared" si="10"/>
        <v>0</v>
      </c>
      <c r="N151" s="327"/>
    </row>
    <row r="152" spans="1:14" x14ac:dyDescent="0.2">
      <c r="A152" s="178"/>
      <c r="B152" s="356"/>
      <c r="C152" s="356"/>
      <c r="D152" s="356"/>
      <c r="E152" s="356"/>
      <c r="F152" s="356"/>
      <c r="G152" s="356"/>
      <c r="H152" s="356"/>
      <c r="I152" s="356"/>
      <c r="J152" s="356"/>
      <c r="K152" s="356"/>
      <c r="L152" s="356"/>
      <c r="M152" s="356"/>
      <c r="N152" s="307"/>
    </row>
    <row r="154" spans="1:14" x14ac:dyDescent="0.2">
      <c r="A154" s="318" t="s">
        <v>128</v>
      </c>
      <c r="B154" s="319"/>
      <c r="C154" s="319"/>
      <c r="D154" s="319"/>
      <c r="E154" s="319"/>
      <c r="F154" s="319"/>
      <c r="G154" s="319"/>
      <c r="H154" s="319"/>
      <c r="I154" s="320"/>
    </row>
    <row r="155" spans="1:14" ht="38.25" x14ac:dyDescent="0.2">
      <c r="A155" s="385" t="s">
        <v>80</v>
      </c>
      <c r="B155" s="385" t="s">
        <v>81</v>
      </c>
      <c r="C155" s="382" t="s">
        <v>82</v>
      </c>
      <c r="D155" s="382" t="s">
        <v>112</v>
      </c>
      <c r="E155" s="382" t="s">
        <v>114</v>
      </c>
      <c r="F155" s="382" t="s">
        <v>83</v>
      </c>
      <c r="G155" s="383" t="s">
        <v>113</v>
      </c>
      <c r="H155" s="384" t="s">
        <v>84</v>
      </c>
      <c r="I155" s="383" t="s">
        <v>85</v>
      </c>
    </row>
    <row r="156" spans="1:14" x14ac:dyDescent="0.2">
      <c r="A156" s="254" t="s">
        <v>90</v>
      </c>
      <c r="B156" s="327" t="s">
        <v>91</v>
      </c>
      <c r="C156" s="452">
        <v>225000000</v>
      </c>
      <c r="D156" s="363">
        <v>41571</v>
      </c>
      <c r="E156" s="363">
        <v>41936</v>
      </c>
      <c r="F156" s="364" t="s">
        <v>92</v>
      </c>
      <c r="G156" s="327" t="s">
        <v>93</v>
      </c>
      <c r="H156" s="363">
        <v>39379</v>
      </c>
      <c r="I156" s="365">
        <v>4</v>
      </c>
    </row>
    <row r="157" spans="1:14" x14ac:dyDescent="0.2">
      <c r="A157" s="254" t="s">
        <v>94</v>
      </c>
      <c r="B157" s="327" t="s">
        <v>87</v>
      </c>
      <c r="C157" s="452">
        <v>155000000</v>
      </c>
      <c r="D157" s="363">
        <v>41345</v>
      </c>
      <c r="E157" s="363">
        <v>41710</v>
      </c>
      <c r="F157" s="364" t="s">
        <v>92</v>
      </c>
      <c r="G157" s="327" t="s">
        <v>93</v>
      </c>
      <c r="H157" s="363">
        <v>39519</v>
      </c>
      <c r="I157" s="365">
        <v>6</v>
      </c>
    </row>
    <row r="158" spans="1:14" x14ac:dyDescent="0.2">
      <c r="A158" s="254" t="s">
        <v>95</v>
      </c>
      <c r="B158" s="327" t="s">
        <v>87</v>
      </c>
      <c r="C158" s="452">
        <v>316500000</v>
      </c>
      <c r="D158" s="363">
        <v>41347</v>
      </c>
      <c r="E158" s="363">
        <v>41712</v>
      </c>
      <c r="F158" s="364" t="s">
        <v>88</v>
      </c>
      <c r="G158" s="327" t="s">
        <v>89</v>
      </c>
      <c r="H158" s="363">
        <v>39521</v>
      </c>
      <c r="I158" s="365">
        <v>7</v>
      </c>
    </row>
    <row r="159" spans="1:14" x14ac:dyDescent="0.2">
      <c r="A159" s="254" t="s">
        <v>98</v>
      </c>
      <c r="B159" s="327" t="s">
        <v>87</v>
      </c>
      <c r="C159" s="452">
        <v>4791000000</v>
      </c>
      <c r="D159" s="363">
        <v>43539</v>
      </c>
      <c r="E159" s="363">
        <v>43905</v>
      </c>
      <c r="F159" s="364" t="s">
        <v>88</v>
      </c>
      <c r="G159" s="327" t="s">
        <v>89</v>
      </c>
      <c r="H159" s="363">
        <v>39898</v>
      </c>
      <c r="I159" s="365">
        <v>11</v>
      </c>
    </row>
    <row r="160" spans="1:14" x14ac:dyDescent="0.2">
      <c r="A160" s="254" t="s">
        <v>99</v>
      </c>
      <c r="B160" s="327" t="s">
        <v>87</v>
      </c>
      <c r="C160" s="452">
        <v>4766500000</v>
      </c>
      <c r="D160" s="363">
        <v>42144</v>
      </c>
      <c r="E160" s="363">
        <v>42510</v>
      </c>
      <c r="F160" s="364" t="s">
        <v>88</v>
      </c>
      <c r="G160" s="327" t="s">
        <v>89</v>
      </c>
      <c r="H160" s="363">
        <v>39974</v>
      </c>
      <c r="I160" s="365">
        <v>12</v>
      </c>
    </row>
    <row r="161" spans="1:9" x14ac:dyDescent="0.2">
      <c r="A161" s="254" t="s">
        <v>100</v>
      </c>
      <c r="B161" s="327" t="s">
        <v>87</v>
      </c>
      <c r="C161" s="452">
        <v>2041000000</v>
      </c>
      <c r="D161" s="363">
        <v>42066</v>
      </c>
      <c r="E161" s="363">
        <v>42432</v>
      </c>
      <c r="F161" s="364" t="s">
        <v>88</v>
      </c>
      <c r="G161" s="327" t="s">
        <v>89</v>
      </c>
      <c r="H161" s="363">
        <v>40059</v>
      </c>
      <c r="I161" s="365">
        <v>13</v>
      </c>
    </row>
    <row r="162" spans="1:9" x14ac:dyDescent="0.2">
      <c r="A162" s="254" t="s">
        <v>101</v>
      </c>
      <c r="B162" s="327" t="s">
        <v>87</v>
      </c>
      <c r="C162" s="452">
        <v>1000000000</v>
      </c>
      <c r="D162" s="363">
        <v>41712</v>
      </c>
      <c r="E162" s="363">
        <v>42077</v>
      </c>
      <c r="F162" s="364" t="s">
        <v>88</v>
      </c>
      <c r="G162" s="327" t="s">
        <v>89</v>
      </c>
      <c r="H162" s="363">
        <v>40081</v>
      </c>
      <c r="I162" s="365">
        <v>14</v>
      </c>
    </row>
    <row r="163" spans="1:9" x14ac:dyDescent="0.2">
      <c r="A163" s="254" t="s">
        <v>102</v>
      </c>
      <c r="B163" s="327" t="s">
        <v>87</v>
      </c>
      <c r="C163" s="452">
        <v>1135000000</v>
      </c>
      <c r="D163" s="363">
        <v>43815</v>
      </c>
      <c r="E163" s="363">
        <v>44181</v>
      </c>
      <c r="F163" s="364" t="s">
        <v>92</v>
      </c>
      <c r="G163" s="327" t="s">
        <v>93</v>
      </c>
      <c r="H163" s="363">
        <v>40163</v>
      </c>
      <c r="I163" s="365">
        <v>15</v>
      </c>
    </row>
    <row r="164" spans="1:9" x14ac:dyDescent="0.2">
      <c r="A164" s="254" t="s">
        <v>103</v>
      </c>
      <c r="B164" s="327" t="s">
        <v>87</v>
      </c>
      <c r="C164" s="452">
        <v>1210000000</v>
      </c>
      <c r="D164" s="363">
        <v>42060</v>
      </c>
      <c r="E164" s="363">
        <v>42425</v>
      </c>
      <c r="F164" s="364" t="s">
        <v>92</v>
      </c>
      <c r="G164" s="327" t="s">
        <v>93</v>
      </c>
      <c r="H164" s="363">
        <v>40234</v>
      </c>
      <c r="I164" s="365">
        <v>16</v>
      </c>
    </row>
    <row r="165" spans="1:9" x14ac:dyDescent="0.2">
      <c r="A165" s="254" t="s">
        <v>106</v>
      </c>
      <c r="B165" s="327" t="s">
        <v>87</v>
      </c>
      <c r="C165" s="452">
        <v>5000000000</v>
      </c>
      <c r="D165" s="363">
        <v>42493</v>
      </c>
      <c r="E165" s="363">
        <v>42858</v>
      </c>
      <c r="F165" s="364" t="s">
        <v>88</v>
      </c>
      <c r="G165" s="327" t="s">
        <v>89</v>
      </c>
      <c r="H165" s="363">
        <v>40301</v>
      </c>
      <c r="I165" s="365">
        <v>18</v>
      </c>
    </row>
    <row r="166" spans="1:9" x14ac:dyDescent="0.2">
      <c r="A166" s="254" t="s">
        <v>107</v>
      </c>
      <c r="B166" s="327" t="s">
        <v>105</v>
      </c>
      <c r="C166" s="452">
        <v>500000000</v>
      </c>
      <c r="D166" s="363">
        <v>42247</v>
      </c>
      <c r="E166" s="363">
        <v>42613</v>
      </c>
      <c r="F166" s="364" t="s">
        <v>92</v>
      </c>
      <c r="G166" s="327" t="s">
        <v>93</v>
      </c>
      <c r="H166" s="363">
        <v>40421</v>
      </c>
      <c r="I166" s="365">
        <v>19</v>
      </c>
    </row>
    <row r="167" spans="1:9" x14ac:dyDescent="0.2">
      <c r="A167" s="254" t="s">
        <v>108</v>
      </c>
      <c r="B167" s="327" t="s">
        <v>87</v>
      </c>
      <c r="C167" s="452">
        <v>1000000000</v>
      </c>
      <c r="D167" s="363">
        <v>44292</v>
      </c>
      <c r="E167" s="363">
        <v>44657</v>
      </c>
      <c r="F167" s="364" t="s">
        <v>92</v>
      </c>
      <c r="G167" s="327" t="s">
        <v>93</v>
      </c>
      <c r="H167" s="363">
        <v>40639</v>
      </c>
      <c r="I167" s="365">
        <v>20</v>
      </c>
    </row>
    <row r="168" spans="1:9" x14ac:dyDescent="0.2">
      <c r="A168" s="254" t="s">
        <v>109</v>
      </c>
      <c r="B168" s="327" t="s">
        <v>87</v>
      </c>
      <c r="C168" s="452">
        <v>1200000000</v>
      </c>
      <c r="D168" s="363">
        <v>43259</v>
      </c>
      <c r="E168" s="363">
        <v>43624</v>
      </c>
      <c r="F168" s="364" t="s">
        <v>88</v>
      </c>
      <c r="G168" s="327" t="s">
        <v>89</v>
      </c>
      <c r="H168" s="363">
        <v>40702</v>
      </c>
      <c r="I168" s="365">
        <v>21</v>
      </c>
    </row>
    <row r="169" spans="1:9" x14ac:dyDescent="0.2">
      <c r="A169" s="254" t="s">
        <v>110</v>
      </c>
      <c r="B169" s="327" t="s">
        <v>87</v>
      </c>
      <c r="C169" s="452">
        <v>500000000</v>
      </c>
      <c r="D169" s="363">
        <v>43259</v>
      </c>
      <c r="E169" s="363">
        <v>43624</v>
      </c>
      <c r="F169" s="364" t="s">
        <v>92</v>
      </c>
      <c r="G169" s="327" t="s">
        <v>93</v>
      </c>
      <c r="H169" s="363">
        <v>40702</v>
      </c>
      <c r="I169" s="365">
        <v>22</v>
      </c>
    </row>
    <row r="170" spans="1:9" x14ac:dyDescent="0.2">
      <c r="A170" s="254" t="s">
        <v>111</v>
      </c>
      <c r="B170" s="327" t="s">
        <v>87</v>
      </c>
      <c r="C170" s="452">
        <v>1730000000</v>
      </c>
      <c r="D170" s="363">
        <v>41935</v>
      </c>
      <c r="E170" s="363">
        <v>42300</v>
      </c>
      <c r="F170" s="364" t="s">
        <v>88</v>
      </c>
      <c r="G170" s="327" t="s">
        <v>89</v>
      </c>
      <c r="H170" s="363">
        <v>40809</v>
      </c>
      <c r="I170" s="365">
        <v>25</v>
      </c>
    </row>
    <row r="171" spans="1:9" x14ac:dyDescent="0.2">
      <c r="A171" s="254" t="s">
        <v>130</v>
      </c>
      <c r="B171" s="327" t="s">
        <v>87</v>
      </c>
      <c r="C171" s="452">
        <v>1500000000</v>
      </c>
      <c r="D171" s="363">
        <v>46308</v>
      </c>
      <c r="E171" s="363">
        <v>46673</v>
      </c>
      <c r="F171" s="364" t="s">
        <v>92</v>
      </c>
      <c r="G171" s="327" t="s">
        <v>93</v>
      </c>
      <c r="H171" s="363">
        <v>40829</v>
      </c>
      <c r="I171" s="365">
        <v>24</v>
      </c>
    </row>
    <row r="172" spans="1:9" x14ac:dyDescent="0.2">
      <c r="A172" s="254" t="s">
        <v>131</v>
      </c>
      <c r="B172" s="327" t="s">
        <v>87</v>
      </c>
      <c r="C172" s="452">
        <v>2010000000</v>
      </c>
      <c r="D172" s="363">
        <v>41974</v>
      </c>
      <c r="E172" s="363">
        <v>42339</v>
      </c>
      <c r="F172" s="364" t="s">
        <v>88</v>
      </c>
      <c r="G172" s="327" t="s">
        <v>89</v>
      </c>
      <c r="H172" s="363">
        <v>40871</v>
      </c>
      <c r="I172" s="365">
        <v>26</v>
      </c>
    </row>
    <row r="173" spans="1:9" x14ac:dyDescent="0.2">
      <c r="A173" s="254" t="s">
        <v>132</v>
      </c>
      <c r="B173" s="327" t="s">
        <v>87</v>
      </c>
      <c r="C173" s="453">
        <v>850000000</v>
      </c>
      <c r="D173" s="366">
        <v>42543</v>
      </c>
      <c r="E173" s="363">
        <v>42908</v>
      </c>
      <c r="F173" s="364" t="s">
        <v>92</v>
      </c>
      <c r="G173" s="327" t="s">
        <v>93</v>
      </c>
      <c r="H173" s="363">
        <v>40899</v>
      </c>
      <c r="I173" s="365">
        <v>27</v>
      </c>
    </row>
    <row r="174" spans="1:9" x14ac:dyDescent="0.2">
      <c r="A174" s="254" t="s">
        <v>133</v>
      </c>
      <c r="B174" s="327" t="s">
        <v>105</v>
      </c>
      <c r="C174" s="453">
        <v>500000000</v>
      </c>
      <c r="D174" s="367">
        <v>42760</v>
      </c>
      <c r="E174" s="367">
        <v>43125</v>
      </c>
      <c r="F174" s="364" t="s">
        <v>92</v>
      </c>
      <c r="G174" s="327" t="s">
        <v>93</v>
      </c>
      <c r="H174" s="363">
        <v>40925</v>
      </c>
      <c r="I174" s="365">
        <v>28</v>
      </c>
    </row>
    <row r="175" spans="1:9" s="307" customFormat="1" x14ac:dyDescent="0.2">
      <c r="A175" s="254" t="s">
        <v>134</v>
      </c>
      <c r="B175" s="327" t="s">
        <v>87</v>
      </c>
      <c r="C175" s="453">
        <v>1200000000</v>
      </c>
      <c r="D175" s="367">
        <v>42160</v>
      </c>
      <c r="E175" s="367">
        <v>42526</v>
      </c>
      <c r="F175" s="364" t="s">
        <v>88</v>
      </c>
      <c r="G175" s="365" t="s">
        <v>89</v>
      </c>
      <c r="H175" s="363">
        <v>41065</v>
      </c>
      <c r="I175" s="365">
        <v>29</v>
      </c>
    </row>
    <row r="176" spans="1:9" s="307" customFormat="1" x14ac:dyDescent="0.2">
      <c r="A176" s="254" t="s">
        <v>135</v>
      </c>
      <c r="B176" s="307" t="s">
        <v>87</v>
      </c>
      <c r="C176" s="453">
        <v>1100000000</v>
      </c>
      <c r="D176" s="367">
        <v>42892</v>
      </c>
      <c r="E176" s="367">
        <v>43257</v>
      </c>
      <c r="F176" s="364" t="s">
        <v>88</v>
      </c>
      <c r="G176" s="365" t="s">
        <v>89</v>
      </c>
      <c r="H176" s="363">
        <v>41066</v>
      </c>
      <c r="I176" s="365">
        <v>30</v>
      </c>
    </row>
    <row r="177" spans="1:10" s="307" customFormat="1" x14ac:dyDescent="0.2">
      <c r="A177" s="377" t="s">
        <v>136</v>
      </c>
      <c r="B177" s="378" t="s">
        <v>105</v>
      </c>
      <c r="C177" s="457">
        <v>650000000</v>
      </c>
      <c r="D177" s="373">
        <v>43635</v>
      </c>
      <c r="E177" s="373">
        <v>44001</v>
      </c>
      <c r="F177" s="371" t="s">
        <v>92</v>
      </c>
      <c r="G177" s="378" t="s">
        <v>93</v>
      </c>
      <c r="H177" s="370">
        <v>41079</v>
      </c>
      <c r="I177" s="372">
        <v>31</v>
      </c>
      <c r="J177" s="327"/>
    </row>
    <row r="178" spans="1:10" s="307" customFormat="1" x14ac:dyDescent="0.2">
      <c r="A178" s="178"/>
      <c r="C178" s="458"/>
      <c r="D178" s="366"/>
      <c r="E178" s="366"/>
      <c r="F178" s="381"/>
      <c r="H178" s="366"/>
    </row>
    <row r="179" spans="1:10" x14ac:dyDescent="0.2">
      <c r="A179" s="307"/>
      <c r="B179" s="307"/>
      <c r="C179" s="307"/>
      <c r="D179" s="307"/>
      <c r="E179" s="307"/>
      <c r="F179" s="307"/>
      <c r="G179" s="307"/>
      <c r="H179" s="307"/>
      <c r="I179" s="307"/>
      <c r="J179" s="307"/>
    </row>
  </sheetData>
  <mergeCells count="5">
    <mergeCell ref="A5:F5"/>
    <mergeCell ref="A13:F13"/>
    <mergeCell ref="A48:F48"/>
    <mergeCell ref="A84:F84"/>
    <mergeCell ref="G84:L84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O178"/>
  <sheetViews>
    <sheetView topLeftCell="A37" workbookViewId="0">
      <selection activeCell="C70" sqref="C70"/>
    </sheetView>
  </sheetViews>
  <sheetFormatPr baseColWidth="10" defaultRowHeight="12.75" x14ac:dyDescent="0.2"/>
  <cols>
    <col min="1" max="1" width="54" style="275" customWidth="1"/>
    <col min="2" max="2" width="24.5703125" style="275" bestFit="1" customWidth="1"/>
    <col min="3" max="3" width="23.85546875" style="275" customWidth="1"/>
    <col min="4" max="4" width="37" style="275" customWidth="1"/>
    <col min="5" max="5" width="22.140625" style="275" bestFit="1" customWidth="1"/>
    <col min="6" max="6" width="24" style="275" bestFit="1" customWidth="1"/>
    <col min="7" max="10" width="22.14062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7" x14ac:dyDescent="0.2">
      <c r="A1" s="273" t="s">
        <v>0</v>
      </c>
      <c r="B1" s="274"/>
      <c r="C1" s="274"/>
      <c r="D1" s="274"/>
      <c r="E1" s="274"/>
    </row>
    <row r="2" spans="1:7" x14ac:dyDescent="0.2">
      <c r="A2" s="274" t="s">
        <v>1</v>
      </c>
      <c r="B2" s="274"/>
      <c r="C2" s="276">
        <v>41090</v>
      </c>
      <c r="E2" s="274"/>
    </row>
    <row r="3" spans="1:7" x14ac:dyDescent="0.2">
      <c r="A3" s="274" t="s">
        <v>9</v>
      </c>
      <c r="B3" s="274"/>
      <c r="C3" s="277" t="s">
        <v>10</v>
      </c>
      <c r="E3" s="274"/>
      <c r="G3" s="278"/>
    </row>
    <row r="4" spans="1:7" x14ac:dyDescent="0.2">
      <c r="A4" s="274"/>
      <c r="B4" s="274"/>
      <c r="C4" s="274"/>
      <c r="D4" s="274"/>
      <c r="E4" s="274"/>
      <c r="G4" s="279"/>
    </row>
    <row r="5" spans="1:7" x14ac:dyDescent="0.2">
      <c r="A5" s="629" t="s">
        <v>13</v>
      </c>
      <c r="B5" s="630"/>
      <c r="C5" s="630"/>
      <c r="D5" s="630"/>
      <c r="E5" s="630"/>
      <c r="F5" s="631"/>
      <c r="G5" s="279"/>
    </row>
    <row r="6" spans="1:7" ht="12.75" customHeight="1" x14ac:dyDescent="0.2">
      <c r="A6" s="280"/>
      <c r="B6" s="280" t="s">
        <v>4</v>
      </c>
      <c r="C6" s="280" t="s">
        <v>5</v>
      </c>
      <c r="D6" s="280" t="s">
        <v>76</v>
      </c>
      <c r="E6" s="281" t="s">
        <v>79</v>
      </c>
      <c r="F6" s="282" t="s">
        <v>11</v>
      </c>
      <c r="G6" s="29"/>
    </row>
    <row r="7" spans="1:7" x14ac:dyDescent="0.2">
      <c r="A7" s="283" t="s">
        <v>2</v>
      </c>
      <c r="B7" s="20">
        <v>35613330131</v>
      </c>
      <c r="C7" s="283">
        <f>B7/$B$10</f>
        <v>0.67918755514074425</v>
      </c>
      <c r="D7" s="7">
        <v>0.45681590999999999</v>
      </c>
      <c r="E7" s="39">
        <v>29680</v>
      </c>
      <c r="F7" s="37">
        <v>1199910.0449999999</v>
      </c>
      <c r="G7" s="279"/>
    </row>
    <row r="8" spans="1:7" x14ac:dyDescent="0.2">
      <c r="A8" s="283" t="s">
        <v>3</v>
      </c>
      <c r="B8" s="13">
        <v>5975989586</v>
      </c>
      <c r="C8" s="283">
        <f>B8/$B$10</f>
        <v>0.11396905994277821</v>
      </c>
      <c r="D8" s="7">
        <v>0.12717212999999999</v>
      </c>
      <c r="E8" s="41">
        <v>475</v>
      </c>
      <c r="F8" s="32">
        <v>12581030.710000001</v>
      </c>
      <c r="G8" s="279"/>
    </row>
    <row r="9" spans="1:7" x14ac:dyDescent="0.2">
      <c r="A9" s="283" t="s">
        <v>78</v>
      </c>
      <c r="B9" s="284">
        <v>10845872685.222462</v>
      </c>
      <c r="C9" s="283">
        <f>B9/$B$10</f>
        <v>0.20684338491647761</v>
      </c>
      <c r="D9" s="285"/>
      <c r="E9" s="286"/>
      <c r="F9" s="287"/>
      <c r="G9" s="278"/>
    </row>
    <row r="10" spans="1:7" x14ac:dyDescent="0.2">
      <c r="A10" s="288" t="s">
        <v>7</v>
      </c>
      <c r="B10" s="289">
        <f>SUM(B7:B9)</f>
        <v>52435192402.222458</v>
      </c>
      <c r="C10" s="288">
        <f>B10/$B$10</f>
        <v>1</v>
      </c>
      <c r="D10" s="288">
        <f>B7/(B7+B8)*D7+B8/(B7+B8)*D8</f>
        <v>0.40944923485901563</v>
      </c>
      <c r="E10" s="290">
        <f>SUM(E7:E9)</f>
        <v>30155</v>
      </c>
      <c r="F10" s="291">
        <f>(B7+B8)/E10</f>
        <v>1379184.8687448185</v>
      </c>
      <c r="G10" s="278"/>
    </row>
    <row r="11" spans="1:7" s="278" customFormat="1" x14ac:dyDescent="0.2">
      <c r="A11" s="292"/>
      <c r="B11" s="293"/>
      <c r="C11" s="292"/>
      <c r="D11" s="292"/>
      <c r="E11" s="294"/>
      <c r="F11" s="295"/>
    </row>
    <row r="13" spans="1:7" x14ac:dyDescent="0.2">
      <c r="A13" s="629" t="s">
        <v>36</v>
      </c>
      <c r="B13" s="630"/>
      <c r="C13" s="630"/>
      <c r="D13" s="630"/>
      <c r="E13" s="630"/>
      <c r="F13" s="631"/>
    </row>
    <row r="14" spans="1:7" x14ac:dyDescent="0.2">
      <c r="A14" s="296" t="s">
        <v>14</v>
      </c>
      <c r="B14" s="297"/>
      <c r="C14" s="297"/>
      <c r="D14" s="297"/>
      <c r="E14" s="297"/>
      <c r="F14" s="297"/>
    </row>
    <row r="15" spans="1:7" x14ac:dyDescent="0.2">
      <c r="A15" s="298"/>
      <c r="B15" s="279"/>
      <c r="C15" s="279"/>
      <c r="D15" s="279"/>
      <c r="E15" s="279"/>
      <c r="F15" s="279"/>
    </row>
    <row r="16" spans="1:7" x14ac:dyDescent="0.2">
      <c r="A16" s="42" t="s">
        <v>31</v>
      </c>
      <c r="B16" s="143"/>
      <c r="C16" s="143"/>
      <c r="D16" s="278"/>
      <c r="E16" s="278"/>
      <c r="F16" s="278"/>
    </row>
    <row r="17" spans="1:10" x14ac:dyDescent="0.2">
      <c r="A17" s="145"/>
      <c r="B17" s="144"/>
      <c r="C17" s="144"/>
    </row>
    <row r="18" spans="1:10" x14ac:dyDescent="0.2">
      <c r="A18" s="78" t="s">
        <v>15</v>
      </c>
      <c r="B18" s="146" t="s">
        <v>16</v>
      </c>
      <c r="C18" s="147" t="s">
        <v>212</v>
      </c>
      <c r="D18" s="299" t="s">
        <v>35</v>
      </c>
    </row>
    <row r="19" spans="1:10" x14ac:dyDescent="0.2">
      <c r="A19" s="83" t="s">
        <v>18</v>
      </c>
      <c r="B19" s="142">
        <v>5499542909</v>
      </c>
      <c r="C19" s="35">
        <v>7357</v>
      </c>
      <c r="D19" s="300">
        <f>B19/$B$30</f>
        <v>0.15442371967941479</v>
      </c>
    </row>
    <row r="20" spans="1:10" x14ac:dyDescent="0.2">
      <c r="A20" s="74" t="s">
        <v>19</v>
      </c>
      <c r="B20" s="141">
        <v>5522881986</v>
      </c>
      <c r="C20" s="19">
        <v>4436</v>
      </c>
      <c r="D20" s="300">
        <f t="shared" ref="D20:D30" si="0">B20/$B$30</f>
        <v>0.15507906634073934</v>
      </c>
    </row>
    <row r="21" spans="1:10" x14ac:dyDescent="0.2">
      <c r="A21" s="74" t="s">
        <v>20</v>
      </c>
      <c r="B21" s="141">
        <v>24590905236</v>
      </c>
      <c r="C21" s="19">
        <v>17887</v>
      </c>
      <c r="D21" s="300">
        <f t="shared" si="0"/>
        <v>0.69049721397984587</v>
      </c>
    </row>
    <row r="22" spans="1:10" x14ac:dyDescent="0.2">
      <c r="A22" s="74" t="s">
        <v>21</v>
      </c>
      <c r="B22" s="54"/>
      <c r="C22" s="19"/>
      <c r="D22" s="300">
        <f t="shared" si="0"/>
        <v>0</v>
      </c>
    </row>
    <row r="23" spans="1:10" x14ac:dyDescent="0.2">
      <c r="A23" s="74" t="s">
        <v>22</v>
      </c>
      <c r="B23" s="71"/>
      <c r="C23" s="71"/>
      <c r="D23" s="300">
        <f t="shared" si="0"/>
        <v>0</v>
      </c>
    </row>
    <row r="24" spans="1:10" x14ac:dyDescent="0.2">
      <c r="A24" s="74" t="s">
        <v>23</v>
      </c>
      <c r="B24" s="71"/>
      <c r="C24" s="71"/>
      <c r="D24" s="300">
        <f t="shared" si="0"/>
        <v>0</v>
      </c>
    </row>
    <row r="25" spans="1:10" x14ac:dyDescent="0.2">
      <c r="A25" s="74" t="s">
        <v>24</v>
      </c>
      <c r="B25" s="71"/>
      <c r="C25" s="71"/>
      <c r="D25" s="300">
        <f t="shared" si="0"/>
        <v>0</v>
      </c>
    </row>
    <row r="26" spans="1:10" x14ac:dyDescent="0.2">
      <c r="A26" s="74" t="s">
        <v>25</v>
      </c>
      <c r="B26" s="71"/>
      <c r="C26" s="71"/>
      <c r="D26" s="300">
        <f t="shared" si="0"/>
        <v>0</v>
      </c>
    </row>
    <row r="27" spans="1:10" x14ac:dyDescent="0.2">
      <c r="A27" s="74" t="s">
        <v>26</v>
      </c>
      <c r="B27" s="71"/>
      <c r="C27" s="71"/>
      <c r="D27" s="300">
        <f t="shared" si="0"/>
        <v>0</v>
      </c>
    </row>
    <row r="28" spans="1:10" x14ac:dyDescent="0.2">
      <c r="A28" s="74" t="s">
        <v>27</v>
      </c>
      <c r="B28" s="71"/>
      <c r="C28" s="71"/>
      <c r="D28" s="300">
        <f t="shared" si="0"/>
        <v>0</v>
      </c>
    </row>
    <row r="29" spans="1:10" ht="13.5" thickBot="1" x14ac:dyDescent="0.25">
      <c r="A29" s="38" t="s">
        <v>28</v>
      </c>
      <c r="B29" s="56"/>
      <c r="C29" s="56"/>
      <c r="D29" s="301">
        <f t="shared" si="0"/>
        <v>0</v>
      </c>
    </row>
    <row r="30" spans="1:10" ht="13.5" thickTop="1" x14ac:dyDescent="0.2">
      <c r="A30" s="49" t="s">
        <v>4</v>
      </c>
      <c r="B30" s="5">
        <f>SUM(B19:B29)</f>
        <v>35613330131</v>
      </c>
      <c r="C30" s="5">
        <f>SUM(C19:C29)</f>
        <v>29680</v>
      </c>
      <c r="D30" s="302">
        <f t="shared" si="0"/>
        <v>1</v>
      </c>
      <c r="J30" s="303"/>
    </row>
    <row r="31" spans="1:10" x14ac:dyDescent="0.2">
      <c r="A31" s="47"/>
      <c r="B31" s="82"/>
      <c r="C31" s="82"/>
      <c r="J31" s="304"/>
    </row>
    <row r="32" spans="1:10" x14ac:dyDescent="0.2">
      <c r="A32" s="42" t="s">
        <v>32</v>
      </c>
      <c r="B32" s="33"/>
      <c r="C32" s="33"/>
      <c r="D32" s="305"/>
      <c r="E32" s="305"/>
      <c r="F32" s="305"/>
    </row>
    <row r="33" spans="1:6" x14ac:dyDescent="0.2">
      <c r="A33" s="15"/>
      <c r="B33" s="15"/>
      <c r="C33" s="15"/>
    </row>
    <row r="34" spans="1:6" x14ac:dyDescent="0.2">
      <c r="A34" s="88" t="s">
        <v>29</v>
      </c>
      <c r="B34" s="89" t="s">
        <v>16</v>
      </c>
      <c r="C34" s="89" t="s">
        <v>211</v>
      </c>
      <c r="D34" s="299" t="s">
        <v>35</v>
      </c>
    </row>
    <row r="35" spans="1:6" x14ac:dyDescent="0.2">
      <c r="A35" s="67" t="s">
        <v>18</v>
      </c>
      <c r="B35" s="141">
        <v>9342751285</v>
      </c>
      <c r="C35" s="49">
        <v>10773</v>
      </c>
      <c r="D35" s="300">
        <f>B35/$B$46</f>
        <v>0.26233860329099246</v>
      </c>
    </row>
    <row r="36" spans="1:6" x14ac:dyDescent="0.2">
      <c r="A36" s="67" t="s">
        <v>19</v>
      </c>
      <c r="B36" s="141">
        <v>10360565709</v>
      </c>
      <c r="C36" s="49">
        <v>7971</v>
      </c>
      <c r="D36" s="300">
        <f t="shared" ref="D36:D44" si="1">B36/$B$46</f>
        <v>0.29091819470431413</v>
      </c>
    </row>
    <row r="37" spans="1:6" x14ac:dyDescent="0.2">
      <c r="A37" s="67" t="s">
        <v>20</v>
      </c>
      <c r="B37" s="141">
        <v>15580241629</v>
      </c>
      <c r="C37" s="49">
        <v>10710</v>
      </c>
      <c r="D37" s="300">
        <f t="shared" si="1"/>
        <v>0.43748342465781881</v>
      </c>
    </row>
    <row r="38" spans="1:6" x14ac:dyDescent="0.2">
      <c r="A38" s="67" t="s">
        <v>21</v>
      </c>
      <c r="B38" s="141">
        <v>308272090.39999998</v>
      </c>
      <c r="C38" s="49">
        <v>215</v>
      </c>
      <c r="D38" s="300">
        <f t="shared" si="1"/>
        <v>8.6560871805473269E-3</v>
      </c>
    </row>
    <row r="39" spans="1:6" x14ac:dyDescent="0.2">
      <c r="A39" s="67" t="s">
        <v>22</v>
      </c>
      <c r="B39" s="141">
        <v>21499417.190000001</v>
      </c>
      <c r="C39" s="49">
        <v>11</v>
      </c>
      <c r="D39" s="300">
        <f t="shared" si="1"/>
        <v>6.0369016632716172E-4</v>
      </c>
    </row>
    <row r="40" spans="1:6" x14ac:dyDescent="0.2">
      <c r="A40" s="67" t="s">
        <v>23</v>
      </c>
      <c r="B40" s="54"/>
      <c r="C40" s="49"/>
      <c r="D40" s="300">
        <f t="shared" si="1"/>
        <v>0</v>
      </c>
    </row>
    <row r="41" spans="1:6" x14ac:dyDescent="0.2">
      <c r="A41" s="67" t="s">
        <v>24</v>
      </c>
      <c r="B41" s="17"/>
      <c r="C41" s="137"/>
      <c r="D41" s="300">
        <f t="shared" si="1"/>
        <v>0</v>
      </c>
    </row>
    <row r="42" spans="1:6" x14ac:dyDescent="0.2">
      <c r="A42" s="67" t="s">
        <v>25</v>
      </c>
      <c r="B42" s="71"/>
      <c r="C42" s="138"/>
      <c r="D42" s="300">
        <f t="shared" si="1"/>
        <v>0</v>
      </c>
    </row>
    <row r="43" spans="1:6" x14ac:dyDescent="0.2">
      <c r="A43" s="67" t="s">
        <v>26</v>
      </c>
      <c r="B43" s="71"/>
      <c r="C43" s="138"/>
      <c r="D43" s="300">
        <f t="shared" si="1"/>
        <v>0</v>
      </c>
    </row>
    <row r="44" spans="1:6" x14ac:dyDescent="0.2">
      <c r="A44" s="67" t="s">
        <v>27</v>
      </c>
      <c r="B44" s="71"/>
      <c r="C44" s="138"/>
      <c r="D44" s="300">
        <f t="shared" si="1"/>
        <v>0</v>
      </c>
    </row>
    <row r="45" spans="1:6" ht="13.5" thickBot="1" x14ac:dyDescent="0.25">
      <c r="A45" s="43" t="s">
        <v>28</v>
      </c>
      <c r="B45" s="56"/>
      <c r="C45" s="56"/>
      <c r="D45" s="301">
        <f>B45/$B$46</f>
        <v>0</v>
      </c>
    </row>
    <row r="46" spans="1:6" ht="13.5" thickTop="1" x14ac:dyDescent="0.2">
      <c r="A46" s="19" t="s">
        <v>4</v>
      </c>
      <c r="B46" s="140">
        <f>SUM(B35:B45)</f>
        <v>35613330130.590004</v>
      </c>
      <c r="C46" s="140">
        <f>SUM(C35:C45)</f>
        <v>29680</v>
      </c>
      <c r="D46" s="302">
        <f>B46/$B$46</f>
        <v>1</v>
      </c>
    </row>
    <row r="48" spans="1:6" x14ac:dyDescent="0.2">
      <c r="A48" s="633" t="s">
        <v>30</v>
      </c>
      <c r="B48" s="633"/>
      <c r="C48" s="633"/>
      <c r="D48" s="633"/>
      <c r="E48" s="633"/>
      <c r="F48" s="633"/>
    </row>
    <row r="49" spans="1:4" x14ac:dyDescent="0.2">
      <c r="A49" s="306"/>
      <c r="B49" s="307"/>
      <c r="C49" s="307"/>
    </row>
    <row r="50" spans="1:4" x14ac:dyDescent="0.2">
      <c r="A50" s="42" t="s">
        <v>33</v>
      </c>
      <c r="B50" s="84"/>
      <c r="C50" s="84"/>
    </row>
    <row r="51" spans="1:4" x14ac:dyDescent="0.2">
      <c r="A51" s="86"/>
      <c r="B51" s="86"/>
      <c r="C51" s="86"/>
    </row>
    <row r="52" spans="1:4" x14ac:dyDescent="0.2">
      <c r="A52" s="85" t="s">
        <v>15</v>
      </c>
      <c r="B52" s="48" t="s">
        <v>16</v>
      </c>
      <c r="C52" s="58" t="s">
        <v>211</v>
      </c>
      <c r="D52" s="299" t="s">
        <v>35</v>
      </c>
    </row>
    <row r="53" spans="1:4" x14ac:dyDescent="0.2">
      <c r="A53" s="6" t="s">
        <v>18</v>
      </c>
      <c r="B53" s="23">
        <v>5608065324</v>
      </c>
      <c r="C53" s="73">
        <v>437</v>
      </c>
      <c r="D53" s="300">
        <f>B53/$B$64</f>
        <v>0.93843291446458688</v>
      </c>
    </row>
    <row r="54" spans="1:4" x14ac:dyDescent="0.2">
      <c r="A54" s="6" t="s">
        <v>19</v>
      </c>
      <c r="B54" s="50">
        <v>131415524</v>
      </c>
      <c r="C54" s="9">
        <v>17</v>
      </c>
      <c r="D54" s="300">
        <f t="shared" ref="D54:D64" si="2">B54/$B$64</f>
        <v>2.1990587853075953E-2</v>
      </c>
    </row>
    <row r="55" spans="1:4" x14ac:dyDescent="0.2">
      <c r="A55" s="6" t="s">
        <v>20</v>
      </c>
      <c r="B55" s="50">
        <v>236508738</v>
      </c>
      <c r="C55" s="9">
        <v>21</v>
      </c>
      <c r="D55" s="300">
        <f t="shared" si="2"/>
        <v>3.9576497682337161E-2</v>
      </c>
    </row>
    <row r="56" spans="1:4" x14ac:dyDescent="0.2">
      <c r="A56" s="6" t="s">
        <v>21</v>
      </c>
      <c r="B56" s="65"/>
      <c r="C56" s="70"/>
      <c r="D56" s="300">
        <f t="shared" si="2"/>
        <v>0</v>
      </c>
    </row>
    <row r="57" spans="1:4" x14ac:dyDescent="0.2">
      <c r="A57" s="6" t="s">
        <v>22</v>
      </c>
      <c r="B57" s="40"/>
      <c r="C57" s="40"/>
      <c r="D57" s="300">
        <f t="shared" si="2"/>
        <v>0</v>
      </c>
    </row>
    <row r="58" spans="1:4" x14ac:dyDescent="0.2">
      <c r="A58" s="6" t="s">
        <v>23</v>
      </c>
      <c r="B58" s="40"/>
      <c r="C58" s="40"/>
      <c r="D58" s="300">
        <f t="shared" si="2"/>
        <v>0</v>
      </c>
    </row>
    <row r="59" spans="1:4" x14ac:dyDescent="0.2">
      <c r="A59" s="6" t="s">
        <v>24</v>
      </c>
      <c r="B59" s="40"/>
      <c r="C59" s="40"/>
      <c r="D59" s="300">
        <f t="shared" si="2"/>
        <v>0</v>
      </c>
    </row>
    <row r="60" spans="1:4" x14ac:dyDescent="0.2">
      <c r="A60" s="6" t="s">
        <v>25</v>
      </c>
      <c r="B60" s="40"/>
      <c r="C60" s="40"/>
      <c r="D60" s="300">
        <f t="shared" si="2"/>
        <v>0</v>
      </c>
    </row>
    <row r="61" spans="1:4" x14ac:dyDescent="0.2">
      <c r="A61" s="6" t="s">
        <v>26</v>
      </c>
      <c r="B61" s="40"/>
      <c r="C61" s="40"/>
      <c r="D61" s="300">
        <f t="shared" si="2"/>
        <v>0</v>
      </c>
    </row>
    <row r="62" spans="1:4" x14ac:dyDescent="0.2">
      <c r="A62" s="6" t="s">
        <v>27</v>
      </c>
      <c r="B62" s="40"/>
      <c r="C62" s="40"/>
      <c r="D62" s="300">
        <f t="shared" si="2"/>
        <v>0</v>
      </c>
    </row>
    <row r="63" spans="1:4" ht="13.5" thickBot="1" x14ac:dyDescent="0.25">
      <c r="A63" s="25" t="s">
        <v>28</v>
      </c>
      <c r="B63" s="63"/>
      <c r="C63" s="63"/>
      <c r="D63" s="301">
        <f t="shared" si="2"/>
        <v>0</v>
      </c>
    </row>
    <row r="64" spans="1:4" ht="13.5" thickTop="1" x14ac:dyDescent="0.2">
      <c r="A64" s="1" t="s">
        <v>4</v>
      </c>
      <c r="B64" s="5">
        <f>SUM(B53:B63)</f>
        <v>5975989586</v>
      </c>
      <c r="C64" s="5">
        <f>SUM(C53:C63)</f>
        <v>475</v>
      </c>
      <c r="D64" s="302">
        <f t="shared" si="2"/>
        <v>1</v>
      </c>
    </row>
    <row r="65" spans="1:4" x14ac:dyDescent="0.2">
      <c r="A65" s="2"/>
      <c r="B65" s="66"/>
      <c r="C65" s="66"/>
    </row>
    <row r="66" spans="1:4" x14ac:dyDescent="0.2">
      <c r="A66" s="2"/>
      <c r="B66" s="66"/>
      <c r="C66" s="66"/>
    </row>
    <row r="67" spans="1:4" x14ac:dyDescent="0.2">
      <c r="A67" s="42" t="s">
        <v>34</v>
      </c>
      <c r="B67" s="84"/>
      <c r="C67" s="84"/>
    </row>
    <row r="68" spans="1:4" x14ac:dyDescent="0.2">
      <c r="A68" s="55"/>
      <c r="B68" s="55"/>
      <c r="C68" s="55"/>
    </row>
    <row r="69" spans="1:4" x14ac:dyDescent="0.2">
      <c r="A69" s="57" t="s">
        <v>29</v>
      </c>
      <c r="B69" s="48" t="s">
        <v>16</v>
      </c>
      <c r="C69" s="58" t="s">
        <v>211</v>
      </c>
      <c r="D69" s="299" t="s">
        <v>35</v>
      </c>
    </row>
    <row r="70" spans="1:4" x14ac:dyDescent="0.2">
      <c r="A70" s="75" t="s">
        <v>18</v>
      </c>
      <c r="B70" s="23">
        <v>5724283773</v>
      </c>
      <c r="C70" s="73">
        <v>451</v>
      </c>
      <c r="D70" s="300">
        <f>B70/$B$64</f>
        <v>0.95788047998114434</v>
      </c>
    </row>
    <row r="71" spans="1:4" x14ac:dyDescent="0.2">
      <c r="A71" s="80" t="s">
        <v>19</v>
      </c>
      <c r="B71" s="50">
        <v>171245719</v>
      </c>
      <c r="C71" s="9">
        <v>17</v>
      </c>
      <c r="D71" s="300">
        <f t="shared" ref="D71:D81" si="3">B71/$B$64</f>
        <v>2.8655625404900093E-2</v>
      </c>
    </row>
    <row r="72" spans="1:4" x14ac:dyDescent="0.2">
      <c r="A72" s="80" t="s">
        <v>20</v>
      </c>
      <c r="B72" s="50">
        <v>80460094</v>
      </c>
      <c r="C72" s="9">
        <v>7</v>
      </c>
      <c r="D72" s="300">
        <f t="shared" si="3"/>
        <v>1.3463894613955574E-2</v>
      </c>
    </row>
    <row r="73" spans="1:4" x14ac:dyDescent="0.2">
      <c r="A73" s="80" t="s">
        <v>21</v>
      </c>
      <c r="B73" s="17"/>
      <c r="C73" s="70"/>
      <c r="D73" s="300">
        <f t="shared" si="3"/>
        <v>0</v>
      </c>
    </row>
    <row r="74" spans="1:4" x14ac:dyDescent="0.2">
      <c r="A74" s="80" t="s">
        <v>22</v>
      </c>
      <c r="B74" s="17"/>
      <c r="C74" s="70"/>
      <c r="D74" s="300">
        <f t="shared" si="3"/>
        <v>0</v>
      </c>
    </row>
    <row r="75" spans="1:4" x14ac:dyDescent="0.2">
      <c r="A75" s="80" t="s">
        <v>23</v>
      </c>
      <c r="B75" s="17"/>
      <c r="C75" s="70"/>
      <c r="D75" s="300">
        <f t="shared" si="3"/>
        <v>0</v>
      </c>
    </row>
    <row r="76" spans="1:4" x14ac:dyDescent="0.2">
      <c r="A76" s="80" t="s">
        <v>24</v>
      </c>
      <c r="B76" s="17"/>
      <c r="C76" s="70"/>
      <c r="D76" s="300">
        <f t="shared" si="3"/>
        <v>0</v>
      </c>
    </row>
    <row r="77" spans="1:4" x14ac:dyDescent="0.2">
      <c r="A77" s="80" t="s">
        <v>25</v>
      </c>
      <c r="B77" s="40"/>
      <c r="C77" s="40"/>
      <c r="D77" s="300">
        <f t="shared" si="3"/>
        <v>0</v>
      </c>
    </row>
    <row r="78" spans="1:4" x14ac:dyDescent="0.2">
      <c r="A78" s="80" t="s">
        <v>26</v>
      </c>
      <c r="B78" s="40"/>
      <c r="C78" s="40"/>
      <c r="D78" s="300">
        <f t="shared" si="3"/>
        <v>0</v>
      </c>
    </row>
    <row r="79" spans="1:4" x14ac:dyDescent="0.2">
      <c r="A79" s="80" t="s">
        <v>27</v>
      </c>
      <c r="B79" s="40"/>
      <c r="C79" s="40"/>
      <c r="D79" s="300">
        <f t="shared" si="3"/>
        <v>0</v>
      </c>
    </row>
    <row r="80" spans="1:4" ht="13.5" thickBot="1" x14ac:dyDescent="0.25">
      <c r="A80" s="36" t="s">
        <v>28</v>
      </c>
      <c r="B80" s="63"/>
      <c r="C80" s="63"/>
      <c r="D80" s="301">
        <f t="shared" si="3"/>
        <v>0</v>
      </c>
    </row>
    <row r="81" spans="1:13" ht="13.5" thickTop="1" x14ac:dyDescent="0.2">
      <c r="A81" s="65" t="s">
        <v>4</v>
      </c>
      <c r="B81" s="155">
        <f>SUM(B70:B80)</f>
        <v>5975989586</v>
      </c>
      <c r="C81" s="155">
        <f>SUM(C70:C80)</f>
        <v>475</v>
      </c>
      <c r="D81" s="302">
        <f t="shared" si="3"/>
        <v>1</v>
      </c>
    </row>
    <row r="82" spans="1:13" x14ac:dyDescent="0.2">
      <c r="A82" s="215"/>
      <c r="B82" s="216"/>
      <c r="C82" s="216"/>
      <c r="D82" s="308"/>
    </row>
    <row r="84" spans="1:13" x14ac:dyDescent="0.2">
      <c r="A84" s="629" t="s">
        <v>77</v>
      </c>
      <c r="B84" s="630"/>
      <c r="C84" s="630"/>
      <c r="D84" s="630"/>
      <c r="E84" s="630"/>
      <c r="F84" s="630"/>
      <c r="G84" s="630"/>
      <c r="H84" s="630"/>
      <c r="I84" s="630"/>
      <c r="J84" s="630"/>
      <c r="K84" s="630"/>
      <c r="L84" s="630"/>
      <c r="M84" s="309"/>
    </row>
    <row r="85" spans="1:13" s="317" customFormat="1" x14ac:dyDescent="0.2">
      <c r="A85" s="310"/>
      <c r="B85" s="311" t="s">
        <v>4</v>
      </c>
      <c r="C85" s="312" t="s">
        <v>37</v>
      </c>
      <c r="D85" s="312" t="s">
        <v>38</v>
      </c>
      <c r="E85" s="313" t="s">
        <v>39</v>
      </c>
      <c r="F85" s="314" t="s">
        <v>40</v>
      </c>
      <c r="G85" s="315" t="s">
        <v>41</v>
      </c>
      <c r="H85" s="315" t="s">
        <v>42</v>
      </c>
      <c r="I85" s="315" t="s">
        <v>43</v>
      </c>
      <c r="J85" s="315" t="s">
        <v>44</v>
      </c>
      <c r="K85" s="315" t="s">
        <v>45</v>
      </c>
      <c r="L85" s="315" t="s">
        <v>46</v>
      </c>
      <c r="M85" s="316" t="s">
        <v>47</v>
      </c>
    </row>
    <row r="86" spans="1:13" x14ac:dyDescent="0.2">
      <c r="A86" s="249" t="s">
        <v>48</v>
      </c>
      <c r="B86" s="154">
        <f>SUM(C86:M86)</f>
        <v>7251025439.4100008</v>
      </c>
      <c r="C86" s="154">
        <v>2283075437.1199999</v>
      </c>
      <c r="D86" s="154">
        <v>2011168343.23</v>
      </c>
      <c r="E86" s="154">
        <v>2931265862.5</v>
      </c>
      <c r="F86" s="154">
        <v>22415796.559999999</v>
      </c>
      <c r="G86" s="154">
        <v>3100000</v>
      </c>
      <c r="H86" s="154"/>
      <c r="I86" s="154">
        <v>0</v>
      </c>
      <c r="J86" s="154">
        <v>0</v>
      </c>
      <c r="K86" s="154">
        <v>0</v>
      </c>
      <c r="L86" s="154">
        <v>0</v>
      </c>
      <c r="M86" s="154">
        <v>0</v>
      </c>
    </row>
    <row r="87" spans="1:13" x14ac:dyDescent="0.2">
      <c r="A87" s="250" t="s">
        <v>49</v>
      </c>
      <c r="B87" s="154">
        <f t="shared" ref="B87:B105" si="4">SUM(C87:M87)</f>
        <v>1118154545.1699998</v>
      </c>
      <c r="C87" s="154">
        <v>219621373.53999999</v>
      </c>
      <c r="D87" s="154">
        <v>280303498.88</v>
      </c>
      <c r="E87" s="154">
        <v>569862537.05999994</v>
      </c>
      <c r="F87" s="154">
        <v>48367135.689999998</v>
      </c>
      <c r="G87" s="154"/>
      <c r="H87" s="154"/>
      <c r="I87" s="154">
        <v>0</v>
      </c>
      <c r="J87" s="154">
        <v>0</v>
      </c>
      <c r="K87" s="154">
        <v>0</v>
      </c>
      <c r="L87" s="154">
        <v>0</v>
      </c>
      <c r="M87" s="154">
        <v>0</v>
      </c>
    </row>
    <row r="88" spans="1:13" x14ac:dyDescent="0.2">
      <c r="A88" s="250" t="s">
        <v>50</v>
      </c>
      <c r="B88" s="154">
        <f t="shared" si="4"/>
        <v>1629658401.4299998</v>
      </c>
      <c r="C88" s="154">
        <v>522564491.99000001</v>
      </c>
      <c r="D88" s="154">
        <v>511547687.05000001</v>
      </c>
      <c r="E88" s="154">
        <v>588241175.76999998</v>
      </c>
      <c r="F88" s="154">
        <v>7305046.6200000001</v>
      </c>
      <c r="G88" s="154"/>
      <c r="H88" s="154"/>
      <c r="I88" s="154">
        <v>0</v>
      </c>
      <c r="J88" s="154">
        <v>0</v>
      </c>
      <c r="K88" s="154">
        <v>0</v>
      </c>
      <c r="L88" s="154">
        <v>0</v>
      </c>
      <c r="M88" s="154">
        <v>0</v>
      </c>
    </row>
    <row r="89" spans="1:13" x14ac:dyDescent="0.2">
      <c r="A89" s="250" t="s">
        <v>51</v>
      </c>
      <c r="B89" s="154">
        <f t="shared" si="4"/>
        <v>20360651.75</v>
      </c>
      <c r="C89" s="154">
        <v>1513879.88</v>
      </c>
      <c r="D89" s="154">
        <v>3734234.31</v>
      </c>
      <c r="E89" s="154">
        <v>15112537.560000001</v>
      </c>
      <c r="F89" s="154"/>
      <c r="G89" s="154"/>
      <c r="H89" s="154"/>
      <c r="I89" s="154">
        <v>0</v>
      </c>
      <c r="J89" s="154">
        <v>0</v>
      </c>
      <c r="K89" s="154">
        <v>0</v>
      </c>
      <c r="L89" s="154">
        <v>0</v>
      </c>
      <c r="M89" s="154">
        <v>0</v>
      </c>
    </row>
    <row r="90" spans="1:13" x14ac:dyDescent="0.2">
      <c r="A90" s="250" t="s">
        <v>52</v>
      </c>
      <c r="B90" s="154">
        <f t="shared" si="4"/>
        <v>1042823761.4300001</v>
      </c>
      <c r="C90" s="154">
        <v>219279977.11000001</v>
      </c>
      <c r="D90" s="154">
        <v>283678003.69</v>
      </c>
      <c r="E90" s="154">
        <v>520449250.69</v>
      </c>
      <c r="F90" s="154">
        <v>19416529.940000001</v>
      </c>
      <c r="G90" s="154"/>
      <c r="H90" s="154"/>
      <c r="I90" s="154">
        <v>0</v>
      </c>
      <c r="J90" s="154">
        <v>0</v>
      </c>
      <c r="K90" s="154">
        <v>0</v>
      </c>
      <c r="L90" s="154">
        <v>0</v>
      </c>
      <c r="M90" s="154">
        <v>0</v>
      </c>
    </row>
    <row r="91" spans="1:13" x14ac:dyDescent="0.2">
      <c r="A91" s="250" t="s">
        <v>53</v>
      </c>
      <c r="B91" s="154">
        <f t="shared" si="4"/>
        <v>999044844.97000003</v>
      </c>
      <c r="C91" s="154">
        <v>212755280.66</v>
      </c>
      <c r="D91" s="154">
        <v>290834034.91000003</v>
      </c>
      <c r="E91" s="154">
        <v>487250584.77999997</v>
      </c>
      <c r="F91" s="154">
        <v>8204944.6200000001</v>
      </c>
      <c r="G91" s="154"/>
      <c r="H91" s="154"/>
      <c r="I91" s="154">
        <v>0</v>
      </c>
      <c r="J91" s="154">
        <v>0</v>
      </c>
      <c r="K91" s="154">
        <v>0</v>
      </c>
      <c r="L91" s="154">
        <v>0</v>
      </c>
      <c r="M91" s="154">
        <v>0</v>
      </c>
    </row>
    <row r="92" spans="1:13" x14ac:dyDescent="0.2">
      <c r="A92" s="250" t="s">
        <v>54</v>
      </c>
      <c r="B92" s="154">
        <f t="shared" si="4"/>
        <v>896765412.41000009</v>
      </c>
      <c r="C92" s="154">
        <v>260498786.75</v>
      </c>
      <c r="D92" s="154">
        <v>217046271.47</v>
      </c>
      <c r="E92" s="154">
        <v>407266949.44</v>
      </c>
      <c r="F92" s="154">
        <v>11953404.75</v>
      </c>
      <c r="G92" s="154"/>
      <c r="H92" s="154"/>
      <c r="I92" s="154">
        <v>0</v>
      </c>
      <c r="J92" s="154">
        <v>0</v>
      </c>
      <c r="K92" s="154">
        <v>0</v>
      </c>
      <c r="L92" s="154">
        <v>0</v>
      </c>
      <c r="M92" s="154">
        <v>0</v>
      </c>
    </row>
    <row r="93" spans="1:13" x14ac:dyDescent="0.2">
      <c r="A93" s="250" t="s">
        <v>55</v>
      </c>
      <c r="B93" s="154">
        <f t="shared" si="4"/>
        <v>1380609368.0599999</v>
      </c>
      <c r="C93" s="154">
        <v>256961850.93000001</v>
      </c>
      <c r="D93" s="154">
        <v>385799721.72000003</v>
      </c>
      <c r="E93" s="154">
        <v>711270149.15999997</v>
      </c>
      <c r="F93" s="154">
        <v>24183646.25</v>
      </c>
      <c r="G93" s="154">
        <v>2394000</v>
      </c>
      <c r="H93" s="154"/>
      <c r="I93" s="154">
        <v>0</v>
      </c>
      <c r="J93" s="154">
        <v>0</v>
      </c>
      <c r="K93" s="154">
        <v>0</v>
      </c>
      <c r="L93" s="154">
        <v>0</v>
      </c>
      <c r="M93" s="154">
        <v>0</v>
      </c>
    </row>
    <row r="94" spans="1:13" x14ac:dyDescent="0.2">
      <c r="A94" s="250" t="s">
        <v>56</v>
      </c>
      <c r="B94" s="154">
        <f t="shared" si="4"/>
        <v>1350280173.22</v>
      </c>
      <c r="C94" s="154">
        <v>289922540.81</v>
      </c>
      <c r="D94" s="154">
        <v>436645268.66000003</v>
      </c>
      <c r="E94" s="154">
        <v>614967255.30999994</v>
      </c>
      <c r="F94" s="154">
        <v>7065108.4400000004</v>
      </c>
      <c r="G94" s="154">
        <v>1680000</v>
      </c>
      <c r="H94" s="154">
        <v>0</v>
      </c>
      <c r="I94" s="154">
        <v>0</v>
      </c>
      <c r="J94" s="154">
        <v>0</v>
      </c>
      <c r="K94" s="154">
        <v>0</v>
      </c>
      <c r="L94" s="154">
        <v>0</v>
      </c>
      <c r="M94" s="154">
        <v>0</v>
      </c>
    </row>
    <row r="95" spans="1:13" x14ac:dyDescent="0.2">
      <c r="A95" s="250" t="s">
        <v>57</v>
      </c>
      <c r="B95" s="154">
        <f t="shared" si="4"/>
        <v>644747707.64999998</v>
      </c>
      <c r="C95" s="154">
        <v>220961787.34</v>
      </c>
      <c r="D95" s="154">
        <v>198584083.22</v>
      </c>
      <c r="E95" s="154">
        <v>224121837.09</v>
      </c>
      <c r="F95" s="154">
        <v>1080000</v>
      </c>
      <c r="G95" s="154"/>
      <c r="H95" s="154"/>
      <c r="I95" s="154">
        <v>0</v>
      </c>
      <c r="J95" s="154">
        <v>0</v>
      </c>
      <c r="K95" s="154">
        <v>0</v>
      </c>
      <c r="L95" s="154">
        <v>0</v>
      </c>
      <c r="M95" s="154">
        <v>0</v>
      </c>
    </row>
    <row r="96" spans="1:13" x14ac:dyDescent="0.2">
      <c r="A96" s="250" t="s">
        <v>58</v>
      </c>
      <c r="B96" s="154">
        <f t="shared" si="4"/>
        <v>8209877944.6099997</v>
      </c>
      <c r="C96" s="154">
        <v>6147935192.6999998</v>
      </c>
      <c r="D96" s="154">
        <v>1077505673.1900001</v>
      </c>
      <c r="E96" s="154">
        <v>982077078.72000003</v>
      </c>
      <c r="F96" s="154">
        <v>2360000</v>
      </c>
      <c r="G96" s="154"/>
      <c r="H96" s="154"/>
      <c r="I96" s="154">
        <v>0</v>
      </c>
      <c r="J96" s="154">
        <v>0</v>
      </c>
      <c r="K96" s="154">
        <v>0</v>
      </c>
      <c r="L96" s="154">
        <v>0</v>
      </c>
      <c r="M96" s="154">
        <v>0</v>
      </c>
    </row>
    <row r="97" spans="1:13" x14ac:dyDescent="0.2">
      <c r="A97" s="250" t="s">
        <v>59</v>
      </c>
      <c r="B97" s="154">
        <f t="shared" si="4"/>
        <v>3232244315.6500001</v>
      </c>
      <c r="C97" s="154">
        <v>698527630.62</v>
      </c>
      <c r="D97" s="154">
        <v>838977751.40999997</v>
      </c>
      <c r="E97" s="154">
        <v>1678770445.8099999</v>
      </c>
      <c r="F97" s="154">
        <v>15968487.810000001</v>
      </c>
      <c r="G97" s="154"/>
      <c r="H97" s="154"/>
      <c r="I97" s="154">
        <v>0</v>
      </c>
      <c r="J97" s="154">
        <v>0</v>
      </c>
      <c r="K97" s="154">
        <v>0</v>
      </c>
      <c r="L97" s="154">
        <v>0</v>
      </c>
      <c r="M97" s="154">
        <v>0</v>
      </c>
    </row>
    <row r="98" spans="1:13" x14ac:dyDescent="0.2">
      <c r="A98" s="250" t="s">
        <v>60</v>
      </c>
      <c r="B98" s="154">
        <f t="shared" si="4"/>
        <v>3556936927.6599998</v>
      </c>
      <c r="C98" s="154">
        <v>1088019355.0699999</v>
      </c>
      <c r="D98" s="154">
        <v>1073381648.22</v>
      </c>
      <c r="E98" s="154">
        <v>1391850705.25</v>
      </c>
      <c r="F98" s="154">
        <v>3685219.12</v>
      </c>
      <c r="G98" s="154"/>
      <c r="H98" s="154"/>
      <c r="I98" s="154">
        <v>0</v>
      </c>
      <c r="J98" s="154">
        <v>0</v>
      </c>
      <c r="K98" s="154">
        <v>0</v>
      </c>
      <c r="L98" s="154">
        <v>0</v>
      </c>
      <c r="M98" s="154">
        <v>0</v>
      </c>
    </row>
    <row r="99" spans="1:13" x14ac:dyDescent="0.2">
      <c r="A99" s="250" t="s">
        <v>61</v>
      </c>
      <c r="B99" s="154">
        <f t="shared" si="4"/>
        <v>49240424.969999999</v>
      </c>
      <c r="C99" s="154">
        <v>8959315.0600000005</v>
      </c>
      <c r="D99" s="154">
        <v>12499637.66</v>
      </c>
      <c r="E99" s="154">
        <v>27781472.25</v>
      </c>
      <c r="F99" s="154"/>
      <c r="G99" s="154"/>
      <c r="H99" s="154"/>
      <c r="I99" s="154">
        <v>0</v>
      </c>
      <c r="J99" s="154">
        <v>0</v>
      </c>
      <c r="K99" s="154">
        <v>0</v>
      </c>
      <c r="L99" s="154">
        <v>0</v>
      </c>
      <c r="M99" s="154">
        <v>0</v>
      </c>
    </row>
    <row r="100" spans="1:13" x14ac:dyDescent="0.2">
      <c r="A100" s="250" t="s">
        <v>62</v>
      </c>
      <c r="B100" s="154">
        <f t="shared" si="4"/>
        <v>4999735074.6599998</v>
      </c>
      <c r="C100" s="154">
        <v>1396787453.8299999</v>
      </c>
      <c r="D100" s="154">
        <v>1430712372.3900001</v>
      </c>
      <c r="E100" s="154">
        <v>2132671785.4400001</v>
      </c>
      <c r="F100" s="154">
        <v>36755688.619999997</v>
      </c>
      <c r="G100" s="154">
        <v>2807774.38</v>
      </c>
      <c r="H100" s="154"/>
      <c r="I100" s="154">
        <v>0</v>
      </c>
      <c r="J100" s="154">
        <v>0</v>
      </c>
      <c r="K100" s="154">
        <v>0</v>
      </c>
      <c r="L100" s="154">
        <v>0</v>
      </c>
      <c r="M100" s="154">
        <v>0</v>
      </c>
    </row>
    <row r="101" spans="1:13" x14ac:dyDescent="0.2">
      <c r="A101" s="250" t="s">
        <v>63</v>
      </c>
      <c r="B101" s="154">
        <f t="shared" si="4"/>
        <v>2393144405.9900002</v>
      </c>
      <c r="C101" s="154">
        <v>491051353.10000002</v>
      </c>
      <c r="D101" s="154">
        <v>671896575.83000004</v>
      </c>
      <c r="E101" s="154">
        <v>1180447028.5</v>
      </c>
      <c r="F101" s="154">
        <v>44761730.119999997</v>
      </c>
      <c r="G101" s="154">
        <v>4987718.4400000004</v>
      </c>
      <c r="H101" s="154"/>
      <c r="I101" s="154">
        <v>0</v>
      </c>
      <c r="J101" s="154">
        <v>0</v>
      </c>
      <c r="K101" s="154">
        <v>0</v>
      </c>
      <c r="L101" s="154">
        <v>0</v>
      </c>
      <c r="M101" s="154">
        <v>0</v>
      </c>
    </row>
    <row r="102" spans="1:13" x14ac:dyDescent="0.2">
      <c r="A102" s="250" t="s">
        <v>64</v>
      </c>
      <c r="B102" s="154">
        <f t="shared" si="4"/>
        <v>393791452.90000004</v>
      </c>
      <c r="C102" s="154">
        <v>84261875.969999999</v>
      </c>
      <c r="D102" s="154">
        <v>92665292.620000005</v>
      </c>
      <c r="E102" s="154">
        <v>210309850</v>
      </c>
      <c r="F102" s="154">
        <v>6554434.3099999996</v>
      </c>
      <c r="G102" s="154"/>
      <c r="H102" s="154"/>
      <c r="I102" s="154">
        <v>0</v>
      </c>
      <c r="J102" s="154">
        <v>0</v>
      </c>
      <c r="K102" s="154">
        <v>0</v>
      </c>
      <c r="L102" s="154">
        <v>0</v>
      </c>
      <c r="M102" s="154">
        <v>0</v>
      </c>
    </row>
    <row r="103" spans="1:13" x14ac:dyDescent="0.2">
      <c r="A103" s="250" t="s">
        <v>65</v>
      </c>
      <c r="B103" s="154">
        <f t="shared" si="4"/>
        <v>1101753994.1599998</v>
      </c>
      <c r="C103" s="154">
        <v>230785318.38</v>
      </c>
      <c r="D103" s="154">
        <v>298127533.5</v>
      </c>
      <c r="E103" s="154">
        <v>530049266.52999997</v>
      </c>
      <c r="F103" s="154">
        <v>37803315.25</v>
      </c>
      <c r="G103" s="154">
        <v>4988560.5</v>
      </c>
      <c r="H103" s="154"/>
      <c r="I103" s="154">
        <v>0</v>
      </c>
      <c r="J103" s="154">
        <v>0</v>
      </c>
      <c r="K103" s="154">
        <v>0</v>
      </c>
      <c r="L103" s="154">
        <v>0</v>
      </c>
      <c r="M103" s="154">
        <v>0</v>
      </c>
    </row>
    <row r="104" spans="1:13" ht="13.5" thickBot="1" x14ac:dyDescent="0.25">
      <c r="A104" s="251" t="s">
        <v>66</v>
      </c>
      <c r="B104" s="268">
        <f t="shared" si="4"/>
        <v>1319124871.3000002</v>
      </c>
      <c r="C104" s="157">
        <v>433552157.50999999</v>
      </c>
      <c r="D104" s="157">
        <v>416703796.38</v>
      </c>
      <c r="E104" s="157">
        <v>456935951.27999997</v>
      </c>
      <c r="F104" s="157">
        <v>10391602.25</v>
      </c>
      <c r="G104" s="157">
        <v>1541363.88</v>
      </c>
      <c r="H104" s="157"/>
      <c r="I104" s="157">
        <v>0</v>
      </c>
      <c r="J104" s="157">
        <v>0</v>
      </c>
      <c r="K104" s="157">
        <v>0</v>
      </c>
      <c r="L104" s="157">
        <v>0</v>
      </c>
      <c r="M104" s="157">
        <v>0</v>
      </c>
    </row>
    <row r="105" spans="1:13" ht="13.5" thickTop="1" x14ac:dyDescent="0.2">
      <c r="A105" s="257" t="s">
        <v>4</v>
      </c>
      <c r="B105" s="156">
        <f t="shared" si="4"/>
        <v>41589319717.399994</v>
      </c>
      <c r="C105" s="156">
        <f>SUM(C86:C104)</f>
        <v>15067035058.369997</v>
      </c>
      <c r="D105" s="156">
        <f>SUM(D86:D104)</f>
        <v>10531811428.34</v>
      </c>
      <c r="E105" s="156">
        <f>SUM(E86:E104)</f>
        <v>15660701723.140001</v>
      </c>
      <c r="F105" s="156">
        <f>SUM(F86:F104)</f>
        <v>308272090.35000002</v>
      </c>
      <c r="G105" s="156">
        <f>SUM(G86:G104)</f>
        <v>21499417.199999999</v>
      </c>
      <c r="H105" s="162">
        <f t="shared" ref="H105:M105" si="5">SUM(H86:H104)</f>
        <v>0</v>
      </c>
      <c r="I105" s="162">
        <f t="shared" si="5"/>
        <v>0</v>
      </c>
      <c r="J105" s="162">
        <f t="shared" si="5"/>
        <v>0</v>
      </c>
      <c r="K105" s="162">
        <f t="shared" si="5"/>
        <v>0</v>
      </c>
      <c r="L105" s="162">
        <f t="shared" si="5"/>
        <v>0</v>
      </c>
      <c r="M105" s="162">
        <f t="shared" si="5"/>
        <v>0</v>
      </c>
    </row>
    <row r="106" spans="1:13" x14ac:dyDescent="0.2">
      <c r="A106" s="217"/>
      <c r="B106" s="218"/>
      <c r="C106" s="218"/>
      <c r="D106" s="218"/>
      <c r="E106" s="218"/>
      <c r="F106" s="218"/>
      <c r="G106" s="218"/>
      <c r="H106" s="219"/>
      <c r="I106" s="219"/>
      <c r="J106" s="219"/>
      <c r="K106" s="219"/>
      <c r="L106" s="219"/>
      <c r="M106" s="219"/>
    </row>
    <row r="108" spans="1:13" x14ac:dyDescent="0.2">
      <c r="A108" s="318" t="s">
        <v>74</v>
      </c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20"/>
    </row>
    <row r="109" spans="1:13" s="326" customFormat="1" x14ac:dyDescent="0.2">
      <c r="A109" s="321"/>
      <c r="B109" s="322" t="s">
        <v>4</v>
      </c>
      <c r="C109" s="323" t="s">
        <v>37</v>
      </c>
      <c r="D109" s="323" t="s">
        <v>38</v>
      </c>
      <c r="E109" s="324" t="s">
        <v>39</v>
      </c>
      <c r="F109" s="325" t="s">
        <v>40</v>
      </c>
      <c r="G109" s="325" t="s">
        <v>41</v>
      </c>
      <c r="H109" s="325" t="s">
        <v>42</v>
      </c>
      <c r="I109" s="325" t="s">
        <v>43</v>
      </c>
      <c r="J109" s="325" t="s">
        <v>44</v>
      </c>
      <c r="K109" s="325" t="s">
        <v>45</v>
      </c>
      <c r="L109" s="325" t="s">
        <v>46</v>
      </c>
      <c r="M109" s="323" t="s">
        <v>47</v>
      </c>
    </row>
    <row r="110" spans="1:13" x14ac:dyDescent="0.2">
      <c r="A110" s="108"/>
      <c r="B110" s="107"/>
      <c r="C110" s="123"/>
      <c r="D110" s="123"/>
      <c r="E110" s="136"/>
      <c r="F110" s="123"/>
      <c r="G110" s="123"/>
      <c r="H110" s="123"/>
      <c r="I110" s="123"/>
      <c r="J110" s="123"/>
      <c r="K110" s="123"/>
      <c r="L110" s="123"/>
      <c r="M110" s="123"/>
    </row>
    <row r="111" spans="1:13" ht="25.5" x14ac:dyDescent="0.2">
      <c r="A111" s="134" t="s">
        <v>68</v>
      </c>
      <c r="B111" s="177" t="s">
        <v>16</v>
      </c>
      <c r="C111" s="129" t="s">
        <v>16</v>
      </c>
      <c r="D111" s="129" t="s">
        <v>16</v>
      </c>
      <c r="E111" s="127" t="s">
        <v>16</v>
      </c>
      <c r="F111" s="129" t="s">
        <v>16</v>
      </c>
      <c r="G111" s="129" t="s">
        <v>16</v>
      </c>
      <c r="H111" s="129" t="s">
        <v>16</v>
      </c>
      <c r="I111" s="129" t="s">
        <v>16</v>
      </c>
      <c r="J111" s="129" t="s">
        <v>16</v>
      </c>
      <c r="K111" s="129" t="s">
        <v>16</v>
      </c>
      <c r="L111" s="129" t="s">
        <v>16</v>
      </c>
      <c r="M111" s="129" t="s">
        <v>16</v>
      </c>
    </row>
    <row r="112" spans="1:13" x14ac:dyDescent="0.2">
      <c r="A112" s="253" t="s">
        <v>75</v>
      </c>
      <c r="B112" s="270">
        <f t="shared" ref="B112:B117" si="6">SUM(C112:M112)</f>
        <v>41589319716.590004</v>
      </c>
      <c r="C112" s="270">
        <v>15067035058</v>
      </c>
      <c r="D112" s="270">
        <v>10531811428</v>
      </c>
      <c r="E112" s="270">
        <v>15660701723</v>
      </c>
      <c r="F112" s="270">
        <v>308272090.39999998</v>
      </c>
      <c r="G112" s="270">
        <v>21499417.190000001</v>
      </c>
      <c r="H112" s="271">
        <v>0</v>
      </c>
      <c r="I112" s="271">
        <v>0</v>
      </c>
      <c r="J112" s="271">
        <v>0</v>
      </c>
      <c r="K112" s="271">
        <v>0</v>
      </c>
      <c r="L112" s="271">
        <v>0</v>
      </c>
      <c r="M112" s="271">
        <v>0</v>
      </c>
    </row>
    <row r="113" spans="1:15" x14ac:dyDescent="0.2">
      <c r="A113" s="269" t="s">
        <v>69</v>
      </c>
      <c r="B113" s="272">
        <f t="shared" si="6"/>
        <v>0</v>
      </c>
      <c r="C113" s="202">
        <v>0</v>
      </c>
      <c r="D113" s="202">
        <v>0</v>
      </c>
      <c r="E113" s="202">
        <v>0</v>
      </c>
      <c r="F113" s="202">
        <v>0</v>
      </c>
      <c r="G113" s="202">
        <v>0</v>
      </c>
      <c r="H113" s="195">
        <v>0</v>
      </c>
      <c r="I113" s="195">
        <v>0</v>
      </c>
      <c r="J113" s="195">
        <v>0</v>
      </c>
      <c r="K113" s="195">
        <v>0</v>
      </c>
      <c r="L113" s="195">
        <v>0</v>
      </c>
      <c r="M113" s="195">
        <v>0</v>
      </c>
      <c r="N113" s="327"/>
    </row>
    <row r="114" spans="1:15" x14ac:dyDescent="0.2">
      <c r="A114" s="254" t="s">
        <v>70</v>
      </c>
      <c r="B114" s="158">
        <f t="shared" si="6"/>
        <v>0</v>
      </c>
      <c r="C114" s="200">
        <v>0</v>
      </c>
      <c r="D114" s="200">
        <v>0</v>
      </c>
      <c r="E114" s="201">
        <v>0</v>
      </c>
      <c r="F114" s="202">
        <v>0</v>
      </c>
      <c r="G114" s="202">
        <v>0</v>
      </c>
      <c r="H114" s="195">
        <v>0</v>
      </c>
      <c r="I114" s="195">
        <v>0</v>
      </c>
      <c r="J114" s="195">
        <v>0</v>
      </c>
      <c r="K114" s="195">
        <v>0</v>
      </c>
      <c r="L114" s="195">
        <v>0</v>
      </c>
      <c r="M114" s="196">
        <v>0</v>
      </c>
    </row>
    <row r="115" spans="1:15" x14ac:dyDescent="0.2">
      <c r="A115" s="254" t="s">
        <v>71</v>
      </c>
      <c r="B115" s="158">
        <f t="shared" si="6"/>
        <v>0</v>
      </c>
      <c r="C115" s="200">
        <v>0</v>
      </c>
      <c r="D115" s="200">
        <v>0</v>
      </c>
      <c r="E115" s="201">
        <v>0</v>
      </c>
      <c r="F115" s="202">
        <v>0</v>
      </c>
      <c r="G115" s="202">
        <v>0</v>
      </c>
      <c r="H115" s="195">
        <v>0</v>
      </c>
      <c r="I115" s="195">
        <v>0</v>
      </c>
      <c r="J115" s="195">
        <v>0</v>
      </c>
      <c r="K115" s="195">
        <v>0</v>
      </c>
      <c r="L115" s="195">
        <v>0</v>
      </c>
      <c r="M115" s="196">
        <v>0</v>
      </c>
    </row>
    <row r="116" spans="1:15" x14ac:dyDescent="0.2">
      <c r="A116" s="254" t="s">
        <v>72</v>
      </c>
      <c r="B116" s="158">
        <f t="shared" si="6"/>
        <v>0</v>
      </c>
      <c r="C116" s="200">
        <v>0</v>
      </c>
      <c r="D116" s="200">
        <v>0</v>
      </c>
      <c r="E116" s="201">
        <v>0</v>
      </c>
      <c r="F116" s="202">
        <v>0</v>
      </c>
      <c r="G116" s="202">
        <v>0</v>
      </c>
      <c r="H116" s="195">
        <v>0</v>
      </c>
      <c r="I116" s="195">
        <v>0</v>
      </c>
      <c r="J116" s="195">
        <v>0</v>
      </c>
      <c r="K116" s="195">
        <v>0</v>
      </c>
      <c r="L116" s="195">
        <v>0</v>
      </c>
      <c r="M116" s="196">
        <v>0</v>
      </c>
    </row>
    <row r="117" spans="1:15" ht="13.5" thickBot="1" x14ac:dyDescent="0.25">
      <c r="A117" s="255" t="s">
        <v>73</v>
      </c>
      <c r="B117" s="158">
        <f t="shared" si="6"/>
        <v>0</v>
      </c>
      <c r="C117" s="203">
        <v>0</v>
      </c>
      <c r="D117" s="203">
        <v>0</v>
      </c>
      <c r="E117" s="204">
        <v>0</v>
      </c>
      <c r="F117" s="205">
        <v>0</v>
      </c>
      <c r="G117" s="205">
        <v>0</v>
      </c>
      <c r="H117" s="197">
        <v>0</v>
      </c>
      <c r="I117" s="197">
        <v>0</v>
      </c>
      <c r="J117" s="197">
        <v>0</v>
      </c>
      <c r="K117" s="197">
        <v>0</v>
      </c>
      <c r="L117" s="197">
        <v>0</v>
      </c>
      <c r="M117" s="198">
        <v>0</v>
      </c>
    </row>
    <row r="118" spans="1:15" ht="13.5" thickTop="1" x14ac:dyDescent="0.2">
      <c r="A118" s="256" t="s">
        <v>4</v>
      </c>
      <c r="B118" s="160">
        <f>SUM(B112:B117)</f>
        <v>41589319716.590004</v>
      </c>
      <c r="C118" s="160">
        <f t="shared" ref="C118:M118" si="7">SUM(C112:C117)</f>
        <v>15067035058</v>
      </c>
      <c r="D118" s="160">
        <f t="shared" si="7"/>
        <v>10531811428</v>
      </c>
      <c r="E118" s="160">
        <f t="shared" si="7"/>
        <v>15660701723</v>
      </c>
      <c r="F118" s="160">
        <f t="shared" si="7"/>
        <v>308272090.39999998</v>
      </c>
      <c r="G118" s="160">
        <f t="shared" si="7"/>
        <v>21499417.190000001</v>
      </c>
      <c r="H118" s="160">
        <f t="shared" si="7"/>
        <v>0</v>
      </c>
      <c r="I118" s="160">
        <f t="shared" si="7"/>
        <v>0</v>
      </c>
      <c r="J118" s="160">
        <f t="shared" si="7"/>
        <v>0</v>
      </c>
      <c r="K118" s="160">
        <f t="shared" si="7"/>
        <v>0</v>
      </c>
      <c r="L118" s="160">
        <f t="shared" si="7"/>
        <v>0</v>
      </c>
      <c r="M118" s="161">
        <f t="shared" si="7"/>
        <v>0</v>
      </c>
    </row>
    <row r="119" spans="1:15" x14ac:dyDescent="0.2">
      <c r="A119" s="178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</row>
    <row r="121" spans="1:15" x14ac:dyDescent="0.2">
      <c r="A121" s="318" t="s">
        <v>120</v>
      </c>
      <c r="B121" s="319"/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20"/>
    </row>
    <row r="122" spans="1:15" x14ac:dyDescent="0.2">
      <c r="A122" s="321"/>
      <c r="B122" s="322" t="s">
        <v>4</v>
      </c>
      <c r="C122" s="323" t="s">
        <v>37</v>
      </c>
      <c r="D122" s="323" t="s">
        <v>38</v>
      </c>
      <c r="E122" s="324" t="s">
        <v>39</v>
      </c>
      <c r="F122" s="325" t="s">
        <v>40</v>
      </c>
      <c r="G122" s="325" t="s">
        <v>41</v>
      </c>
      <c r="H122" s="325" t="s">
        <v>42</v>
      </c>
      <c r="I122" s="325" t="s">
        <v>43</v>
      </c>
      <c r="J122" s="325" t="s">
        <v>44</v>
      </c>
      <c r="K122" s="325" t="s">
        <v>45</v>
      </c>
      <c r="L122" s="325" t="s">
        <v>46</v>
      </c>
      <c r="M122" s="323" t="s">
        <v>47</v>
      </c>
    </row>
    <row r="123" spans="1:15" x14ac:dyDescent="0.2">
      <c r="A123" s="258"/>
      <c r="B123" s="107"/>
      <c r="C123" s="123"/>
      <c r="D123" s="123"/>
      <c r="E123" s="136"/>
      <c r="F123" s="123"/>
      <c r="G123" s="123"/>
      <c r="H123" s="123"/>
      <c r="I123" s="123"/>
      <c r="J123" s="123"/>
      <c r="K123" s="123"/>
      <c r="L123" s="123"/>
      <c r="M123" s="123"/>
      <c r="N123" s="326"/>
      <c r="O123" s="326"/>
    </row>
    <row r="124" spans="1:15" ht="25.5" x14ac:dyDescent="0.2">
      <c r="A124" s="259" t="s">
        <v>68</v>
      </c>
      <c r="B124" s="177" t="s">
        <v>16</v>
      </c>
      <c r="C124" s="129" t="s">
        <v>16</v>
      </c>
      <c r="D124" s="129" t="s">
        <v>16</v>
      </c>
      <c r="E124" s="127" t="s">
        <v>16</v>
      </c>
      <c r="F124" s="129" t="s">
        <v>16</v>
      </c>
      <c r="G124" s="129" t="s">
        <v>16</v>
      </c>
      <c r="H124" s="129" t="s">
        <v>16</v>
      </c>
      <c r="I124" s="129" t="s">
        <v>16</v>
      </c>
      <c r="J124" s="129" t="s">
        <v>16</v>
      </c>
      <c r="K124" s="129" t="s">
        <v>16</v>
      </c>
      <c r="L124" s="129" t="s">
        <v>16</v>
      </c>
      <c r="M124" s="129" t="s">
        <v>16</v>
      </c>
    </row>
    <row r="125" spans="1:15" x14ac:dyDescent="0.2">
      <c r="A125" s="254" t="s">
        <v>115</v>
      </c>
      <c r="B125" s="328">
        <f>SUM(C125:M125)</f>
        <v>16817423372.610001</v>
      </c>
      <c r="C125" s="329">
        <v>4230791603.77</v>
      </c>
      <c r="D125" s="330">
        <v>2921158729.5</v>
      </c>
      <c r="E125" s="330">
        <v>9601457623.2199993</v>
      </c>
      <c r="F125" s="330">
        <v>64015416.119999997</v>
      </c>
      <c r="G125" s="330"/>
      <c r="H125" s="331"/>
      <c r="I125" s="332">
        <v>0</v>
      </c>
      <c r="J125" s="328">
        <v>0</v>
      </c>
      <c r="K125" s="333">
        <v>0</v>
      </c>
      <c r="L125" s="333">
        <v>0</v>
      </c>
      <c r="M125" s="328">
        <v>0</v>
      </c>
    </row>
    <row r="126" spans="1:15" x14ac:dyDescent="0.2">
      <c r="A126" s="254" t="s">
        <v>116</v>
      </c>
      <c r="B126" s="332">
        <f>SUM(C126:M126)</f>
        <v>10185928308.099998</v>
      </c>
      <c r="C126" s="334">
        <v>3104337396.8600001</v>
      </c>
      <c r="D126" s="335">
        <v>2761596162.3699999</v>
      </c>
      <c r="E126" s="335">
        <v>4219596634.0500002</v>
      </c>
      <c r="F126" s="335">
        <v>98715340.439999998</v>
      </c>
      <c r="G126" s="335">
        <v>1682774.38</v>
      </c>
      <c r="H126" s="331"/>
      <c r="I126" s="332">
        <v>0</v>
      </c>
      <c r="J126" s="332">
        <v>0</v>
      </c>
      <c r="K126" s="331">
        <v>0</v>
      </c>
      <c r="L126" s="331">
        <v>0</v>
      </c>
      <c r="M126" s="332">
        <v>0</v>
      </c>
    </row>
    <row r="127" spans="1:15" x14ac:dyDescent="0.2">
      <c r="A127" s="254" t="s">
        <v>117</v>
      </c>
      <c r="B127" s="332">
        <f>SUM(C127:M127)</f>
        <v>7869165232.5700016</v>
      </c>
      <c r="C127" s="334">
        <v>4086381241.0500002</v>
      </c>
      <c r="D127" s="335">
        <v>2605110777.8899999</v>
      </c>
      <c r="E127" s="335">
        <v>1083599963.9400001</v>
      </c>
      <c r="F127" s="335">
        <v>85080290.310000002</v>
      </c>
      <c r="G127" s="335">
        <v>8992959.3800000008</v>
      </c>
      <c r="H127" s="331"/>
      <c r="I127" s="332">
        <v>0</v>
      </c>
      <c r="J127" s="332">
        <v>0</v>
      </c>
      <c r="K127" s="331">
        <v>0</v>
      </c>
      <c r="L127" s="331">
        <v>0</v>
      </c>
      <c r="M127" s="332">
        <v>0</v>
      </c>
    </row>
    <row r="128" spans="1:15" x14ac:dyDescent="0.2">
      <c r="A128" s="254" t="s">
        <v>118</v>
      </c>
      <c r="B128" s="332">
        <f>SUM(C128:M128)</f>
        <v>5444125039.039999</v>
      </c>
      <c r="C128" s="334">
        <v>2882421677.8600001</v>
      </c>
      <c r="D128" s="335">
        <v>1867130303.6400001</v>
      </c>
      <c r="E128" s="335">
        <v>631137535.65999997</v>
      </c>
      <c r="F128" s="335">
        <v>52611838.439999998</v>
      </c>
      <c r="G128" s="335">
        <v>10823683.439999999</v>
      </c>
      <c r="H128" s="331"/>
      <c r="I128" s="332">
        <v>0</v>
      </c>
      <c r="J128" s="332">
        <v>0</v>
      </c>
      <c r="K128" s="331">
        <v>0</v>
      </c>
      <c r="L128" s="331">
        <v>0</v>
      </c>
      <c r="M128" s="332">
        <v>0</v>
      </c>
    </row>
    <row r="129" spans="1:14" ht="13.5" thickBot="1" x14ac:dyDescent="0.25">
      <c r="A129" s="255" t="s">
        <v>119</v>
      </c>
      <c r="B129" s="336">
        <f>SUM(C129:M129)</f>
        <v>1272677765.0699999</v>
      </c>
      <c r="C129" s="337">
        <v>763103138.82000005</v>
      </c>
      <c r="D129" s="337">
        <v>376815454.91000003</v>
      </c>
      <c r="E129" s="337">
        <v>124909966.28</v>
      </c>
      <c r="F129" s="337">
        <v>7849205.0599999996</v>
      </c>
      <c r="G129" s="337"/>
      <c r="H129" s="338"/>
      <c r="I129" s="336">
        <v>0</v>
      </c>
      <c r="J129" s="336">
        <v>0</v>
      </c>
      <c r="K129" s="338">
        <v>0</v>
      </c>
      <c r="L129" s="338">
        <v>0</v>
      </c>
      <c r="M129" s="336">
        <v>0</v>
      </c>
    </row>
    <row r="130" spans="1:14" ht="13.5" thickTop="1" x14ac:dyDescent="0.2">
      <c r="A130" s="254" t="s">
        <v>4</v>
      </c>
      <c r="B130" s="339">
        <f>SUM(B125:B129)</f>
        <v>41589319717.389999</v>
      </c>
      <c r="C130" s="339">
        <f>SUM(C125:C129)</f>
        <v>15067035058.360001</v>
      </c>
      <c r="D130" s="339">
        <f t="shared" ref="D130:M130" si="8">SUM(D125:D129)</f>
        <v>10531811428.309999</v>
      </c>
      <c r="E130" s="339">
        <f t="shared" si="8"/>
        <v>15660701723.150002</v>
      </c>
      <c r="F130" s="339">
        <f t="shared" si="8"/>
        <v>308272090.37</v>
      </c>
      <c r="G130" s="339">
        <f t="shared" si="8"/>
        <v>21499417.200000003</v>
      </c>
      <c r="H130" s="339">
        <f t="shared" si="8"/>
        <v>0</v>
      </c>
      <c r="I130" s="339">
        <f t="shared" si="8"/>
        <v>0</v>
      </c>
      <c r="J130" s="339">
        <f t="shared" si="8"/>
        <v>0</v>
      </c>
      <c r="K130" s="339">
        <f t="shared" si="8"/>
        <v>0</v>
      </c>
      <c r="L130" s="339">
        <f t="shared" si="8"/>
        <v>0</v>
      </c>
      <c r="M130" s="339">
        <f t="shared" si="8"/>
        <v>0</v>
      </c>
      <c r="N130" s="327"/>
    </row>
    <row r="131" spans="1:14" x14ac:dyDescent="0.2">
      <c r="A131" s="178"/>
      <c r="B131" s="340"/>
      <c r="C131" s="340"/>
      <c r="D131" s="340"/>
      <c r="E131" s="340"/>
      <c r="F131" s="340"/>
      <c r="G131" s="340"/>
      <c r="H131" s="340"/>
      <c r="I131" s="340"/>
      <c r="J131" s="340"/>
      <c r="K131" s="340"/>
      <c r="L131" s="340"/>
      <c r="M131" s="340"/>
      <c r="N131" s="307"/>
    </row>
    <row r="132" spans="1:14" x14ac:dyDescent="0.2">
      <c r="A132" s="307"/>
    </row>
    <row r="133" spans="1:14" x14ac:dyDescent="0.2">
      <c r="A133" s="318" t="s">
        <v>121</v>
      </c>
      <c r="B133" s="319"/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20"/>
    </row>
    <row r="134" spans="1:14" x14ac:dyDescent="0.2">
      <c r="A134" s="321"/>
      <c r="B134" s="322" t="s">
        <v>4</v>
      </c>
      <c r="C134" s="323" t="s">
        <v>37</v>
      </c>
      <c r="D134" s="323" t="s">
        <v>38</v>
      </c>
      <c r="E134" s="324" t="s">
        <v>39</v>
      </c>
      <c r="F134" s="325" t="s">
        <v>40</v>
      </c>
      <c r="G134" s="325" t="s">
        <v>41</v>
      </c>
      <c r="H134" s="325" t="s">
        <v>42</v>
      </c>
      <c r="I134" s="325" t="s">
        <v>43</v>
      </c>
      <c r="J134" s="325" t="s">
        <v>44</v>
      </c>
      <c r="K134" s="325" t="s">
        <v>45</v>
      </c>
      <c r="L134" s="325" t="s">
        <v>46</v>
      </c>
      <c r="M134" s="323" t="s">
        <v>47</v>
      </c>
    </row>
    <row r="135" spans="1:14" x14ac:dyDescent="0.2">
      <c r="A135" s="258"/>
      <c r="B135" s="107"/>
      <c r="C135" s="123"/>
      <c r="D135" s="123"/>
      <c r="E135" s="136"/>
      <c r="F135" s="123"/>
      <c r="G135" s="123"/>
      <c r="H135" s="123"/>
      <c r="I135" s="123"/>
      <c r="J135" s="123"/>
      <c r="K135" s="123"/>
      <c r="L135" s="123"/>
      <c r="M135" s="123"/>
    </row>
    <row r="136" spans="1:14" ht="25.5" x14ac:dyDescent="0.2">
      <c r="A136" s="259"/>
      <c r="B136" s="177" t="s">
        <v>16</v>
      </c>
      <c r="C136" s="129" t="s">
        <v>16</v>
      </c>
      <c r="D136" s="129" t="s">
        <v>16</v>
      </c>
      <c r="E136" s="127" t="s">
        <v>16</v>
      </c>
      <c r="F136" s="129" t="s">
        <v>16</v>
      </c>
      <c r="G136" s="129" t="s">
        <v>16</v>
      </c>
      <c r="H136" s="129" t="s">
        <v>16</v>
      </c>
      <c r="I136" s="129" t="s">
        <v>16</v>
      </c>
      <c r="J136" s="129" t="s">
        <v>16</v>
      </c>
      <c r="K136" s="129" t="s">
        <v>16</v>
      </c>
      <c r="L136" s="129" t="s">
        <v>16</v>
      </c>
      <c r="M136" s="129" t="s">
        <v>16</v>
      </c>
    </row>
    <row r="137" spans="1:14" x14ac:dyDescent="0.2">
      <c r="A137" s="254" t="s">
        <v>122</v>
      </c>
      <c r="B137" s="341">
        <f>SUM(C137:M137)</f>
        <v>41574174946.590004</v>
      </c>
      <c r="C137" s="342">
        <v>15057646288</v>
      </c>
      <c r="D137" s="342">
        <v>10529341428</v>
      </c>
      <c r="E137" s="342">
        <v>15657415723</v>
      </c>
      <c r="F137" s="342">
        <v>308272090.39999998</v>
      </c>
      <c r="G137" s="342">
        <v>21499417.190000001</v>
      </c>
      <c r="H137" s="343">
        <v>0</v>
      </c>
      <c r="I137" s="343">
        <v>0</v>
      </c>
      <c r="J137" s="343">
        <v>0</v>
      </c>
      <c r="K137" s="343">
        <v>0</v>
      </c>
      <c r="L137" s="343">
        <v>0</v>
      </c>
      <c r="M137" s="344">
        <v>0</v>
      </c>
    </row>
    <row r="138" spans="1:14" x14ac:dyDescent="0.2">
      <c r="A138" s="254" t="s">
        <v>129</v>
      </c>
      <c r="B138" s="345">
        <f>SUM(C138:M138)</f>
        <v>15144769.99</v>
      </c>
      <c r="C138" s="346">
        <v>9388769.9900000002</v>
      </c>
      <c r="D138" s="347">
        <v>2470000</v>
      </c>
      <c r="E138" s="347">
        <v>3286000</v>
      </c>
      <c r="F138" s="347"/>
      <c r="G138" s="347"/>
      <c r="H138" s="348"/>
      <c r="I138" s="348">
        <v>0</v>
      </c>
      <c r="J138" s="348">
        <v>0</v>
      </c>
      <c r="K138" s="348">
        <v>0</v>
      </c>
      <c r="L138" s="348">
        <v>0</v>
      </c>
      <c r="M138" s="349">
        <v>0</v>
      </c>
    </row>
    <row r="139" spans="1:14" ht="13.5" thickBot="1" x14ac:dyDescent="0.25">
      <c r="A139" s="255" t="s">
        <v>123</v>
      </c>
      <c r="B139" s="350">
        <f>SUM(C139:M139)</f>
        <v>0</v>
      </c>
      <c r="C139" s="351">
        <v>0</v>
      </c>
      <c r="D139" s="351">
        <v>0</v>
      </c>
      <c r="E139" s="351">
        <v>0</v>
      </c>
      <c r="F139" s="351">
        <v>0</v>
      </c>
      <c r="G139" s="351">
        <v>0</v>
      </c>
      <c r="H139" s="352">
        <v>0</v>
      </c>
      <c r="I139" s="352">
        <v>0</v>
      </c>
      <c r="J139" s="352">
        <v>0</v>
      </c>
      <c r="K139" s="352">
        <v>0</v>
      </c>
      <c r="L139" s="352">
        <v>0</v>
      </c>
      <c r="M139" s="353">
        <v>0</v>
      </c>
    </row>
    <row r="140" spans="1:14" ht="13.5" thickTop="1" x14ac:dyDescent="0.2">
      <c r="A140" s="254" t="s">
        <v>4</v>
      </c>
      <c r="B140" s="354">
        <f>SUM(B137:B139)</f>
        <v>41589319716.580002</v>
      </c>
      <c r="C140" s="354">
        <f t="shared" ref="C140:M140" si="9">SUM(C137:C139)</f>
        <v>15067035057.99</v>
      </c>
      <c r="D140" s="354">
        <f t="shared" si="9"/>
        <v>10531811428</v>
      </c>
      <c r="E140" s="354">
        <f t="shared" si="9"/>
        <v>15660701723</v>
      </c>
      <c r="F140" s="354">
        <f t="shared" si="9"/>
        <v>308272090.39999998</v>
      </c>
      <c r="G140" s="354">
        <f t="shared" si="9"/>
        <v>21499417.190000001</v>
      </c>
      <c r="H140" s="354">
        <f t="shared" si="9"/>
        <v>0</v>
      </c>
      <c r="I140" s="354">
        <f t="shared" si="9"/>
        <v>0</v>
      </c>
      <c r="J140" s="354">
        <f t="shared" si="9"/>
        <v>0</v>
      </c>
      <c r="K140" s="354">
        <f t="shared" si="9"/>
        <v>0</v>
      </c>
      <c r="L140" s="354">
        <f t="shared" si="9"/>
        <v>0</v>
      </c>
      <c r="M140" s="355">
        <f t="shared" si="9"/>
        <v>0</v>
      </c>
    </row>
    <row r="141" spans="1:14" x14ac:dyDescent="0.2">
      <c r="A141" s="178"/>
      <c r="B141" s="356"/>
      <c r="C141" s="356"/>
      <c r="D141" s="356"/>
      <c r="E141" s="356"/>
      <c r="F141" s="356"/>
      <c r="G141" s="356"/>
      <c r="H141" s="356"/>
      <c r="I141" s="356"/>
      <c r="J141" s="356"/>
      <c r="K141" s="356"/>
      <c r="L141" s="356"/>
      <c r="M141" s="356"/>
    </row>
    <row r="143" spans="1:14" x14ac:dyDescent="0.2">
      <c r="A143" s="318" t="s">
        <v>124</v>
      </c>
      <c r="B143" s="319"/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20"/>
    </row>
    <row r="144" spans="1:14" x14ac:dyDescent="0.2">
      <c r="A144" s="357"/>
      <c r="B144" s="322" t="s">
        <v>4</v>
      </c>
      <c r="C144" s="323" t="s">
        <v>37</v>
      </c>
      <c r="D144" s="323" t="s">
        <v>38</v>
      </c>
      <c r="E144" s="324" t="s">
        <v>39</v>
      </c>
      <c r="F144" s="325" t="s">
        <v>40</v>
      </c>
      <c r="G144" s="325" t="s">
        <v>41</v>
      </c>
      <c r="H144" s="325" t="s">
        <v>42</v>
      </c>
      <c r="I144" s="325" t="s">
        <v>43</v>
      </c>
      <c r="J144" s="325" t="s">
        <v>44</v>
      </c>
      <c r="K144" s="325" t="s">
        <v>45</v>
      </c>
      <c r="L144" s="325" t="s">
        <v>46</v>
      </c>
      <c r="M144" s="323" t="s">
        <v>47</v>
      </c>
    </row>
    <row r="145" spans="1:14" x14ac:dyDescent="0.2">
      <c r="A145" s="261"/>
      <c r="B145" s="107"/>
      <c r="C145" s="123"/>
      <c r="D145" s="123"/>
      <c r="E145" s="136"/>
      <c r="F145" s="123"/>
      <c r="G145" s="123"/>
      <c r="H145" s="123"/>
      <c r="I145" s="123"/>
      <c r="J145" s="123"/>
      <c r="K145" s="123"/>
      <c r="L145" s="123"/>
      <c r="M145" s="123"/>
    </row>
    <row r="146" spans="1:14" ht="25.5" x14ac:dyDescent="0.2">
      <c r="A146" s="259"/>
      <c r="B146" s="177" t="s">
        <v>16</v>
      </c>
      <c r="C146" s="129" t="s">
        <v>16</v>
      </c>
      <c r="D146" s="129" t="s">
        <v>16</v>
      </c>
      <c r="E146" s="127" t="s">
        <v>16</v>
      </c>
      <c r="F146" s="129" t="s">
        <v>16</v>
      </c>
      <c r="G146" s="129" t="s">
        <v>16</v>
      </c>
      <c r="H146" s="129" t="s">
        <v>16</v>
      </c>
      <c r="I146" s="129" t="s">
        <v>16</v>
      </c>
      <c r="J146" s="129" t="s">
        <v>16</v>
      </c>
      <c r="K146" s="129" t="s">
        <v>16</v>
      </c>
      <c r="L146" s="129" t="s">
        <v>16</v>
      </c>
      <c r="M146" s="129" t="s">
        <v>16</v>
      </c>
    </row>
    <row r="147" spans="1:14" x14ac:dyDescent="0.2">
      <c r="A147" s="254" t="s">
        <v>89</v>
      </c>
      <c r="B147" s="341">
        <f>SUM(C147:M147)</f>
        <v>39706631360.790009</v>
      </c>
      <c r="C147" s="342">
        <v>14258961956.49</v>
      </c>
      <c r="D147" s="342">
        <v>9978298683.5900002</v>
      </c>
      <c r="E147" s="342">
        <v>15155914492.33</v>
      </c>
      <c r="F147" s="342">
        <v>293081811.19</v>
      </c>
      <c r="G147" s="342">
        <v>20374417.190000001</v>
      </c>
      <c r="H147" s="343">
        <v>0</v>
      </c>
      <c r="I147" s="343">
        <v>0</v>
      </c>
      <c r="J147" s="343">
        <v>0</v>
      </c>
      <c r="K147" s="343">
        <v>0</v>
      </c>
      <c r="L147" s="343">
        <v>0</v>
      </c>
      <c r="M147" s="343">
        <v>0</v>
      </c>
      <c r="N147" s="327"/>
    </row>
    <row r="148" spans="1:14" x14ac:dyDescent="0.2">
      <c r="A148" s="254" t="s">
        <v>125</v>
      </c>
      <c r="B148" s="358">
        <f>SUM(C148:M148)</f>
        <v>682749320.14999998</v>
      </c>
      <c r="C148" s="347">
        <v>346062518.27999997</v>
      </c>
      <c r="D148" s="347">
        <v>256357227.25</v>
      </c>
      <c r="E148" s="347">
        <v>71855897</v>
      </c>
      <c r="F148" s="347">
        <v>7348677.6200000001</v>
      </c>
      <c r="G148" s="347">
        <v>1125000</v>
      </c>
      <c r="H148" s="348">
        <v>0</v>
      </c>
      <c r="I148" s="348">
        <v>0</v>
      </c>
      <c r="J148" s="348">
        <v>0</v>
      </c>
      <c r="K148" s="348">
        <v>0</v>
      </c>
      <c r="L148" s="348">
        <v>0</v>
      </c>
      <c r="M148" s="348">
        <v>0</v>
      </c>
      <c r="N148" s="327"/>
    </row>
    <row r="149" spans="1:14" x14ac:dyDescent="0.2">
      <c r="A149" s="254" t="s">
        <v>126</v>
      </c>
      <c r="B149" s="358">
        <f>SUM(C149:M149)</f>
        <v>866013296.75</v>
      </c>
      <c r="C149" s="347">
        <v>298886196.22000003</v>
      </c>
      <c r="D149" s="347">
        <v>214859118.78</v>
      </c>
      <c r="E149" s="347">
        <v>349371599.31</v>
      </c>
      <c r="F149" s="347">
        <v>2896382.44</v>
      </c>
      <c r="G149" s="347"/>
      <c r="H149" s="348">
        <v>0</v>
      </c>
      <c r="I149" s="348">
        <v>0</v>
      </c>
      <c r="J149" s="348">
        <v>0</v>
      </c>
      <c r="K149" s="348">
        <v>0</v>
      </c>
      <c r="L149" s="348">
        <v>0</v>
      </c>
      <c r="M149" s="348">
        <v>0</v>
      </c>
      <c r="N149" s="327"/>
    </row>
    <row r="150" spans="1:14" ht="13.5" thickBot="1" x14ac:dyDescent="0.25">
      <c r="A150" s="255" t="s">
        <v>127</v>
      </c>
      <c r="B150" s="350">
        <f>SUM(C150:M150)</f>
        <v>333925739.69</v>
      </c>
      <c r="C150" s="351">
        <v>163124387.38</v>
      </c>
      <c r="D150" s="351">
        <v>82296398.689999998</v>
      </c>
      <c r="E150" s="351">
        <v>83559734.5</v>
      </c>
      <c r="F150" s="351">
        <v>4945219.12</v>
      </c>
      <c r="G150" s="351"/>
      <c r="H150" s="352">
        <v>0</v>
      </c>
      <c r="I150" s="352">
        <v>0</v>
      </c>
      <c r="J150" s="352">
        <v>0</v>
      </c>
      <c r="K150" s="352">
        <v>0</v>
      </c>
      <c r="L150" s="352">
        <v>0</v>
      </c>
      <c r="M150" s="352">
        <v>0</v>
      </c>
      <c r="N150" s="327"/>
    </row>
    <row r="151" spans="1:14" ht="13.5" thickTop="1" x14ac:dyDescent="0.2">
      <c r="A151" s="254" t="s">
        <v>4</v>
      </c>
      <c r="B151" s="354">
        <f>SUM(B147:B150)</f>
        <v>41589319717.380013</v>
      </c>
      <c r="C151" s="354">
        <f>SUM(C147:C150)</f>
        <v>15067035058.369999</v>
      </c>
      <c r="D151" s="354">
        <f t="shared" ref="D151:M151" si="10">SUM(D147:D150)</f>
        <v>10531811428.310001</v>
      </c>
      <c r="E151" s="354">
        <f t="shared" si="10"/>
        <v>15660701723.139999</v>
      </c>
      <c r="F151" s="354">
        <f t="shared" si="10"/>
        <v>308272090.37</v>
      </c>
      <c r="G151" s="354">
        <f t="shared" si="10"/>
        <v>21499417.190000001</v>
      </c>
      <c r="H151" s="354">
        <f t="shared" si="10"/>
        <v>0</v>
      </c>
      <c r="I151" s="354">
        <f t="shared" si="10"/>
        <v>0</v>
      </c>
      <c r="J151" s="354">
        <f t="shared" si="10"/>
        <v>0</v>
      </c>
      <c r="K151" s="354">
        <f t="shared" si="10"/>
        <v>0</v>
      </c>
      <c r="L151" s="354">
        <f t="shared" si="10"/>
        <v>0</v>
      </c>
      <c r="M151" s="354">
        <f t="shared" si="10"/>
        <v>0</v>
      </c>
      <c r="N151" s="327"/>
    </row>
    <row r="152" spans="1:14" x14ac:dyDescent="0.2">
      <c r="A152" s="178"/>
      <c r="B152" s="356"/>
      <c r="C152" s="356"/>
      <c r="D152" s="356"/>
      <c r="E152" s="356"/>
      <c r="F152" s="356"/>
      <c r="G152" s="356"/>
      <c r="H152" s="356"/>
      <c r="I152" s="356"/>
      <c r="J152" s="356"/>
      <c r="K152" s="356"/>
      <c r="L152" s="356"/>
      <c r="M152" s="356"/>
      <c r="N152" s="307"/>
    </row>
    <row r="154" spans="1:14" x14ac:dyDescent="0.2">
      <c r="A154" s="318" t="s">
        <v>128</v>
      </c>
      <c r="B154" s="319"/>
      <c r="C154" s="319"/>
      <c r="D154" s="319"/>
      <c r="E154" s="319"/>
      <c r="F154" s="319"/>
      <c r="G154" s="319"/>
      <c r="H154" s="319"/>
      <c r="I154" s="320"/>
    </row>
    <row r="155" spans="1:14" ht="38.25" x14ac:dyDescent="0.2">
      <c r="A155" s="359" t="s">
        <v>80</v>
      </c>
      <c r="B155" s="360" t="s">
        <v>81</v>
      </c>
      <c r="C155" s="361" t="s">
        <v>82</v>
      </c>
      <c r="D155" s="361" t="s">
        <v>112</v>
      </c>
      <c r="E155" s="361" t="s">
        <v>114</v>
      </c>
      <c r="F155" s="361" t="s">
        <v>83</v>
      </c>
      <c r="G155" s="359" t="s">
        <v>113</v>
      </c>
      <c r="H155" s="362" t="s">
        <v>84</v>
      </c>
      <c r="I155" s="359" t="s">
        <v>85</v>
      </c>
    </row>
    <row r="156" spans="1:14" x14ac:dyDescent="0.2">
      <c r="A156" s="254" t="s">
        <v>90</v>
      </c>
      <c r="B156" s="327" t="s">
        <v>91</v>
      </c>
      <c r="C156" s="348">
        <v>225000000</v>
      </c>
      <c r="D156" s="363">
        <v>41571</v>
      </c>
      <c r="E156" s="363">
        <v>41936</v>
      </c>
      <c r="F156" s="364" t="s">
        <v>92</v>
      </c>
      <c r="G156" s="327" t="s">
        <v>93</v>
      </c>
      <c r="H156" s="363">
        <v>39379</v>
      </c>
      <c r="I156" s="365">
        <v>4</v>
      </c>
    </row>
    <row r="157" spans="1:14" x14ac:dyDescent="0.2">
      <c r="A157" s="254" t="s">
        <v>94</v>
      </c>
      <c r="B157" s="327" t="s">
        <v>10</v>
      </c>
      <c r="C157" s="348">
        <v>155000000</v>
      </c>
      <c r="D157" s="363">
        <v>41345</v>
      </c>
      <c r="E157" s="363">
        <v>41710</v>
      </c>
      <c r="F157" s="364" t="s">
        <v>92</v>
      </c>
      <c r="G157" s="327" t="s">
        <v>93</v>
      </c>
      <c r="H157" s="363">
        <v>39519</v>
      </c>
      <c r="I157" s="365">
        <v>6</v>
      </c>
    </row>
    <row r="158" spans="1:14" x14ac:dyDescent="0.2">
      <c r="A158" s="254" t="s">
        <v>95</v>
      </c>
      <c r="B158" s="327" t="s">
        <v>10</v>
      </c>
      <c r="C158" s="348">
        <v>316500000</v>
      </c>
      <c r="D158" s="363">
        <v>41347</v>
      </c>
      <c r="E158" s="363">
        <v>41712</v>
      </c>
      <c r="F158" s="364" t="s">
        <v>88</v>
      </c>
      <c r="G158" s="327" t="s">
        <v>89</v>
      </c>
      <c r="H158" s="363">
        <v>39521</v>
      </c>
      <c r="I158" s="365">
        <v>7</v>
      </c>
    </row>
    <row r="159" spans="1:14" x14ac:dyDescent="0.2">
      <c r="A159" s="254" t="s">
        <v>98</v>
      </c>
      <c r="B159" s="327" t="s">
        <v>10</v>
      </c>
      <c r="C159" s="348">
        <v>4791000000</v>
      </c>
      <c r="D159" s="363">
        <v>43539</v>
      </c>
      <c r="E159" s="363">
        <v>43905</v>
      </c>
      <c r="F159" s="364" t="s">
        <v>88</v>
      </c>
      <c r="G159" s="327" t="s">
        <v>89</v>
      </c>
      <c r="H159" s="363">
        <v>39898</v>
      </c>
      <c r="I159" s="365">
        <v>11</v>
      </c>
    </row>
    <row r="160" spans="1:14" x14ac:dyDescent="0.2">
      <c r="A160" s="254" t="s">
        <v>99</v>
      </c>
      <c r="B160" s="327" t="s">
        <v>10</v>
      </c>
      <c r="C160" s="348">
        <v>4766500000</v>
      </c>
      <c r="D160" s="363">
        <v>42144</v>
      </c>
      <c r="E160" s="363">
        <v>42510</v>
      </c>
      <c r="F160" s="364" t="s">
        <v>88</v>
      </c>
      <c r="G160" s="327" t="s">
        <v>89</v>
      </c>
      <c r="H160" s="363">
        <v>39974</v>
      </c>
      <c r="I160" s="365">
        <v>12</v>
      </c>
    </row>
    <row r="161" spans="1:9" x14ac:dyDescent="0.2">
      <c r="A161" s="254" t="s">
        <v>100</v>
      </c>
      <c r="B161" s="327" t="s">
        <v>10</v>
      </c>
      <c r="C161" s="348">
        <v>2041000000</v>
      </c>
      <c r="D161" s="363">
        <v>42066</v>
      </c>
      <c r="E161" s="363">
        <v>42432</v>
      </c>
      <c r="F161" s="364" t="s">
        <v>88</v>
      </c>
      <c r="G161" s="327" t="s">
        <v>89</v>
      </c>
      <c r="H161" s="363">
        <v>40059</v>
      </c>
      <c r="I161" s="365">
        <v>13</v>
      </c>
    </row>
    <row r="162" spans="1:9" x14ac:dyDescent="0.2">
      <c r="A162" s="254" t="s">
        <v>101</v>
      </c>
      <c r="B162" s="327" t="s">
        <v>10</v>
      </c>
      <c r="C162" s="348">
        <v>1000000000</v>
      </c>
      <c r="D162" s="363">
        <v>41712</v>
      </c>
      <c r="E162" s="363">
        <v>42077</v>
      </c>
      <c r="F162" s="364" t="s">
        <v>88</v>
      </c>
      <c r="G162" s="327" t="s">
        <v>89</v>
      </c>
      <c r="H162" s="363">
        <v>40081</v>
      </c>
      <c r="I162" s="365">
        <v>14</v>
      </c>
    </row>
    <row r="163" spans="1:9" x14ac:dyDescent="0.2">
      <c r="A163" s="254" t="s">
        <v>102</v>
      </c>
      <c r="B163" s="327" t="s">
        <v>10</v>
      </c>
      <c r="C163" s="348">
        <v>1135000000</v>
      </c>
      <c r="D163" s="363">
        <v>43815</v>
      </c>
      <c r="E163" s="363">
        <v>44181</v>
      </c>
      <c r="F163" s="364" t="s">
        <v>92</v>
      </c>
      <c r="G163" s="327" t="s">
        <v>93</v>
      </c>
      <c r="H163" s="363">
        <v>40163</v>
      </c>
      <c r="I163" s="365">
        <v>15</v>
      </c>
    </row>
    <row r="164" spans="1:9" x14ac:dyDescent="0.2">
      <c r="A164" s="254" t="s">
        <v>103</v>
      </c>
      <c r="B164" s="327" t="s">
        <v>10</v>
      </c>
      <c r="C164" s="348">
        <v>1210000000</v>
      </c>
      <c r="D164" s="363">
        <v>42060</v>
      </c>
      <c r="E164" s="363">
        <v>42425</v>
      </c>
      <c r="F164" s="364" t="s">
        <v>92</v>
      </c>
      <c r="G164" s="327" t="s">
        <v>93</v>
      </c>
      <c r="H164" s="363">
        <v>40234</v>
      </c>
      <c r="I164" s="365">
        <v>16</v>
      </c>
    </row>
    <row r="165" spans="1:9" x14ac:dyDescent="0.2">
      <c r="A165" s="254" t="s">
        <v>104</v>
      </c>
      <c r="B165" s="327" t="s">
        <v>105</v>
      </c>
      <c r="C165" s="348">
        <v>552000000</v>
      </c>
      <c r="D165" s="363">
        <v>41166</v>
      </c>
      <c r="E165" s="363">
        <v>41531</v>
      </c>
      <c r="F165" s="364" t="s">
        <v>92</v>
      </c>
      <c r="G165" s="327" t="s">
        <v>93</v>
      </c>
      <c r="H165" s="363">
        <v>40252</v>
      </c>
      <c r="I165" s="365">
        <v>17</v>
      </c>
    </row>
    <row r="166" spans="1:9" x14ac:dyDescent="0.2">
      <c r="A166" s="254" t="s">
        <v>106</v>
      </c>
      <c r="B166" s="327" t="s">
        <v>10</v>
      </c>
      <c r="C166" s="348">
        <v>5000000000</v>
      </c>
      <c r="D166" s="363">
        <v>42493</v>
      </c>
      <c r="E166" s="363">
        <v>42858</v>
      </c>
      <c r="F166" s="364" t="s">
        <v>88</v>
      </c>
      <c r="G166" s="327" t="s">
        <v>89</v>
      </c>
      <c r="H166" s="363">
        <v>40301</v>
      </c>
      <c r="I166" s="365">
        <v>18</v>
      </c>
    </row>
    <row r="167" spans="1:9" x14ac:dyDescent="0.2">
      <c r="A167" s="254" t="s">
        <v>107</v>
      </c>
      <c r="B167" s="327" t="s">
        <v>105</v>
      </c>
      <c r="C167" s="348">
        <v>500000000</v>
      </c>
      <c r="D167" s="363">
        <v>42247</v>
      </c>
      <c r="E167" s="363">
        <v>42613</v>
      </c>
      <c r="F167" s="364" t="s">
        <v>92</v>
      </c>
      <c r="G167" s="327" t="s">
        <v>93</v>
      </c>
      <c r="H167" s="363">
        <v>40421</v>
      </c>
      <c r="I167" s="365">
        <v>19</v>
      </c>
    </row>
    <row r="168" spans="1:9" x14ac:dyDescent="0.2">
      <c r="A168" s="254" t="s">
        <v>108</v>
      </c>
      <c r="B168" s="327" t="s">
        <v>10</v>
      </c>
      <c r="C168" s="348">
        <v>1000000000</v>
      </c>
      <c r="D168" s="363">
        <v>44292</v>
      </c>
      <c r="E168" s="363">
        <v>44657</v>
      </c>
      <c r="F168" s="364" t="s">
        <v>92</v>
      </c>
      <c r="G168" s="327" t="s">
        <v>93</v>
      </c>
      <c r="H168" s="363">
        <v>40639</v>
      </c>
      <c r="I168" s="365">
        <v>20</v>
      </c>
    </row>
    <row r="169" spans="1:9" x14ac:dyDescent="0.2">
      <c r="A169" s="254" t="s">
        <v>109</v>
      </c>
      <c r="B169" s="327" t="s">
        <v>10</v>
      </c>
      <c r="C169" s="348">
        <v>1200000000</v>
      </c>
      <c r="D169" s="363">
        <v>43259</v>
      </c>
      <c r="E169" s="363">
        <v>43624</v>
      </c>
      <c r="F169" s="364" t="s">
        <v>88</v>
      </c>
      <c r="G169" s="327" t="s">
        <v>89</v>
      </c>
      <c r="H169" s="363">
        <v>40702</v>
      </c>
      <c r="I169" s="365">
        <v>21</v>
      </c>
    </row>
    <row r="170" spans="1:9" x14ac:dyDescent="0.2">
      <c r="A170" s="254" t="s">
        <v>110</v>
      </c>
      <c r="B170" s="327" t="s">
        <v>10</v>
      </c>
      <c r="C170" s="348">
        <v>500000000</v>
      </c>
      <c r="D170" s="363">
        <v>43259</v>
      </c>
      <c r="E170" s="363">
        <v>43624</v>
      </c>
      <c r="F170" s="364" t="s">
        <v>92</v>
      </c>
      <c r="G170" s="327" t="s">
        <v>93</v>
      </c>
      <c r="H170" s="363">
        <v>40702</v>
      </c>
      <c r="I170" s="365">
        <v>22</v>
      </c>
    </row>
    <row r="171" spans="1:9" x14ac:dyDescent="0.2">
      <c r="A171" s="254" t="s">
        <v>111</v>
      </c>
      <c r="B171" s="327" t="s">
        <v>10</v>
      </c>
      <c r="C171" s="348">
        <v>1730000000</v>
      </c>
      <c r="D171" s="363">
        <v>41935</v>
      </c>
      <c r="E171" s="363">
        <v>42300</v>
      </c>
      <c r="F171" s="364" t="s">
        <v>88</v>
      </c>
      <c r="G171" s="327" t="s">
        <v>89</v>
      </c>
      <c r="H171" s="363">
        <v>40809</v>
      </c>
      <c r="I171" s="365">
        <v>25</v>
      </c>
    </row>
    <row r="172" spans="1:9" x14ac:dyDescent="0.2">
      <c r="A172" s="254" t="s">
        <v>130</v>
      </c>
      <c r="B172" s="327" t="s">
        <v>10</v>
      </c>
      <c r="C172" s="348">
        <v>1500000000</v>
      </c>
      <c r="D172" s="363">
        <v>46308</v>
      </c>
      <c r="E172" s="363">
        <v>46673</v>
      </c>
      <c r="F172" s="364" t="s">
        <v>92</v>
      </c>
      <c r="G172" s="327" t="s">
        <v>93</v>
      </c>
      <c r="H172" s="363">
        <v>40829</v>
      </c>
      <c r="I172" s="365">
        <v>24</v>
      </c>
    </row>
    <row r="173" spans="1:9" x14ac:dyDescent="0.2">
      <c r="A173" s="254" t="s">
        <v>131</v>
      </c>
      <c r="B173" s="327" t="s">
        <v>10</v>
      </c>
      <c r="C173" s="349">
        <v>2010000000</v>
      </c>
      <c r="D173" s="366">
        <v>41974</v>
      </c>
      <c r="E173" s="363">
        <v>42339</v>
      </c>
      <c r="F173" s="364" t="s">
        <v>88</v>
      </c>
      <c r="G173" s="327" t="s">
        <v>89</v>
      </c>
      <c r="H173" s="363">
        <v>40871</v>
      </c>
      <c r="I173" s="365">
        <v>26</v>
      </c>
    </row>
    <row r="174" spans="1:9" x14ac:dyDescent="0.2">
      <c r="A174" s="254" t="s">
        <v>132</v>
      </c>
      <c r="B174" s="327" t="s">
        <v>10</v>
      </c>
      <c r="C174" s="349">
        <v>850000000</v>
      </c>
      <c r="D174" s="367">
        <v>42543</v>
      </c>
      <c r="E174" s="367">
        <v>42908</v>
      </c>
      <c r="F174" s="364" t="s">
        <v>92</v>
      </c>
      <c r="G174" s="327" t="s">
        <v>93</v>
      </c>
      <c r="H174" s="363">
        <v>40899</v>
      </c>
      <c r="I174" s="365">
        <v>27</v>
      </c>
    </row>
    <row r="175" spans="1:9" s="307" customFormat="1" x14ac:dyDescent="0.2">
      <c r="A175" s="254" t="s">
        <v>133</v>
      </c>
      <c r="B175" s="327" t="s">
        <v>105</v>
      </c>
      <c r="C175" s="349">
        <v>500000000</v>
      </c>
      <c r="D175" s="367">
        <v>42760</v>
      </c>
      <c r="E175" s="367">
        <v>43125</v>
      </c>
      <c r="F175" s="364" t="s">
        <v>92</v>
      </c>
      <c r="G175" s="365" t="s">
        <v>93</v>
      </c>
      <c r="H175" s="363">
        <v>40925</v>
      </c>
      <c r="I175" s="365">
        <v>28</v>
      </c>
    </row>
    <row r="176" spans="1:9" s="307" customFormat="1" x14ac:dyDescent="0.2">
      <c r="A176" s="254" t="s">
        <v>134</v>
      </c>
      <c r="B176" s="307" t="s">
        <v>10</v>
      </c>
      <c r="C176" s="349">
        <v>1200000000</v>
      </c>
      <c r="D176" s="367">
        <v>42160</v>
      </c>
      <c r="E176" s="367">
        <v>42526</v>
      </c>
      <c r="F176" s="364" t="s">
        <v>88</v>
      </c>
      <c r="G176" s="365" t="s">
        <v>89</v>
      </c>
      <c r="H176" s="363">
        <v>41065</v>
      </c>
      <c r="I176" s="365">
        <v>29</v>
      </c>
    </row>
    <row r="177" spans="1:10" s="307" customFormat="1" x14ac:dyDescent="0.2">
      <c r="A177" s="178" t="s">
        <v>135</v>
      </c>
      <c r="B177" s="327" t="s">
        <v>10</v>
      </c>
      <c r="C177" s="348">
        <v>1100000000</v>
      </c>
      <c r="D177" s="363">
        <v>42892</v>
      </c>
      <c r="E177" s="363">
        <v>43257</v>
      </c>
      <c r="F177" s="364" t="s">
        <v>88</v>
      </c>
      <c r="G177" s="327" t="s">
        <v>89</v>
      </c>
      <c r="H177" s="367">
        <v>41066</v>
      </c>
      <c r="I177" s="327">
        <v>30</v>
      </c>
      <c r="J177" s="327"/>
    </row>
    <row r="178" spans="1:10" s="307" customFormat="1" x14ac:dyDescent="0.2">
      <c r="A178" s="262" t="s">
        <v>136</v>
      </c>
      <c r="B178" s="368" t="s">
        <v>105</v>
      </c>
      <c r="C178" s="369">
        <v>650000000</v>
      </c>
      <c r="D178" s="370">
        <v>43635</v>
      </c>
      <c r="E178" s="370">
        <v>44001</v>
      </c>
      <c r="F178" s="371" t="s">
        <v>92</v>
      </c>
      <c r="G178" s="372" t="s">
        <v>93</v>
      </c>
      <c r="H178" s="373">
        <v>41079</v>
      </c>
      <c r="I178" s="372">
        <v>31</v>
      </c>
    </row>
  </sheetData>
  <mergeCells count="5">
    <mergeCell ref="A5:F5"/>
    <mergeCell ref="A13:F13"/>
    <mergeCell ref="A48:F48"/>
    <mergeCell ref="A84:F84"/>
    <mergeCell ref="G84:L84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O179"/>
  <sheetViews>
    <sheetView topLeftCell="A52" workbookViewId="0">
      <selection activeCell="C70" sqref="C70"/>
    </sheetView>
  </sheetViews>
  <sheetFormatPr baseColWidth="10" defaultRowHeight="12.75" x14ac:dyDescent="0.2"/>
  <cols>
    <col min="1" max="1" width="54" style="275" customWidth="1"/>
    <col min="2" max="2" width="24.5703125" style="275" bestFit="1" customWidth="1"/>
    <col min="3" max="3" width="23.85546875" style="275" customWidth="1"/>
    <col min="4" max="4" width="37" style="275" customWidth="1"/>
    <col min="5" max="5" width="22.140625" style="275" bestFit="1" customWidth="1"/>
    <col min="6" max="6" width="24" style="275" bestFit="1" customWidth="1"/>
    <col min="7" max="10" width="22.14062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7" x14ac:dyDescent="0.2">
      <c r="A1" s="273" t="s">
        <v>0</v>
      </c>
      <c r="B1" s="274"/>
      <c r="C1" s="274"/>
      <c r="D1" s="274"/>
      <c r="E1" s="274"/>
    </row>
    <row r="2" spans="1:7" x14ac:dyDescent="0.2">
      <c r="A2" s="274" t="s">
        <v>1</v>
      </c>
      <c r="B2" s="274"/>
      <c r="C2" s="276">
        <v>40999</v>
      </c>
      <c r="E2" s="274"/>
    </row>
    <row r="3" spans="1:7" x14ac:dyDescent="0.2">
      <c r="A3" s="274" t="s">
        <v>9</v>
      </c>
      <c r="B3" s="274"/>
      <c r="C3" s="277" t="s">
        <v>10</v>
      </c>
      <c r="E3" s="274"/>
      <c r="G3" s="278"/>
    </row>
    <row r="4" spans="1:7" x14ac:dyDescent="0.2">
      <c r="A4" s="274"/>
      <c r="B4" s="274"/>
      <c r="C4" s="274"/>
      <c r="D4" s="274"/>
      <c r="E4" s="274"/>
      <c r="G4" s="279"/>
    </row>
    <row r="5" spans="1:7" x14ac:dyDescent="0.2">
      <c r="A5" s="629" t="s">
        <v>13</v>
      </c>
      <c r="B5" s="630"/>
      <c r="C5" s="630"/>
      <c r="D5" s="630"/>
      <c r="E5" s="630"/>
      <c r="F5" s="631"/>
      <c r="G5" s="279"/>
    </row>
    <row r="6" spans="1:7" ht="12.75" customHeight="1" x14ac:dyDescent="0.2">
      <c r="A6" s="280"/>
      <c r="B6" s="280" t="s">
        <v>4</v>
      </c>
      <c r="C6" s="280" t="s">
        <v>5</v>
      </c>
      <c r="D6" s="280" t="s">
        <v>76</v>
      </c>
      <c r="E6" s="281" t="s">
        <v>79</v>
      </c>
      <c r="F6" s="282" t="s">
        <v>11</v>
      </c>
      <c r="G6" s="29"/>
    </row>
    <row r="7" spans="1:7" x14ac:dyDescent="0.2">
      <c r="A7" s="283" t="s">
        <v>2</v>
      </c>
      <c r="B7" s="20">
        <v>33336909986.02</v>
      </c>
      <c r="C7" s="283">
        <f>B7/$B$10</f>
        <v>0.72208633578381176</v>
      </c>
      <c r="D7" s="7">
        <v>0.47173773000000002</v>
      </c>
      <c r="E7" s="376">
        <v>28117</v>
      </c>
      <c r="F7" s="375">
        <v>1185649.606502</v>
      </c>
      <c r="G7" s="279"/>
    </row>
    <row r="8" spans="1:7" x14ac:dyDescent="0.2">
      <c r="A8" s="283" t="s">
        <v>3</v>
      </c>
      <c r="B8" s="13">
        <v>5667024799.29</v>
      </c>
      <c r="C8" s="283">
        <f>B8/$B$10</f>
        <v>0.12274926421888957</v>
      </c>
      <c r="D8" s="7">
        <v>0.13358207999999999</v>
      </c>
      <c r="E8" s="41">
        <v>449</v>
      </c>
      <c r="F8" s="32">
        <v>12621436.078594999</v>
      </c>
      <c r="G8" s="279"/>
    </row>
    <row r="9" spans="1:7" x14ac:dyDescent="0.2">
      <c r="A9" s="283" t="s">
        <v>78</v>
      </c>
      <c r="B9" s="284">
        <v>7163550090.0731936</v>
      </c>
      <c r="C9" s="283">
        <f>B9/$B$10</f>
        <v>0.15516439999729864</v>
      </c>
      <c r="D9" s="285"/>
      <c r="E9" s="286"/>
      <c r="F9" s="287"/>
      <c r="G9" s="278"/>
    </row>
    <row r="10" spans="1:7" x14ac:dyDescent="0.2">
      <c r="A10" s="288" t="s">
        <v>7</v>
      </c>
      <c r="B10" s="289">
        <f>SUM(B7:B9)</f>
        <v>46167484875.383194</v>
      </c>
      <c r="C10" s="288">
        <f>B10/$B$10</f>
        <v>1</v>
      </c>
      <c r="D10" s="288">
        <f>B7/(B7+B8)*D7+B8/(B7+B8)*D8</f>
        <v>0.42260585484129742</v>
      </c>
      <c r="E10" s="290">
        <f>SUM(E7:E9)</f>
        <v>28566</v>
      </c>
      <c r="F10" s="291">
        <f>(B7+B8)/E10</f>
        <v>1365397.142943009</v>
      </c>
      <c r="G10" s="278"/>
    </row>
    <row r="11" spans="1:7" s="278" customFormat="1" x14ac:dyDescent="0.2">
      <c r="A11" s="292"/>
      <c r="B11" s="293"/>
      <c r="C11" s="292"/>
      <c r="D11" s="292"/>
      <c r="E11" s="294"/>
      <c r="F11" s="295"/>
    </row>
    <row r="13" spans="1:7" x14ac:dyDescent="0.2">
      <c r="A13" s="629" t="s">
        <v>36</v>
      </c>
      <c r="B13" s="630"/>
      <c r="C13" s="630"/>
      <c r="D13" s="630"/>
      <c r="E13" s="630"/>
      <c r="F13" s="631"/>
    </row>
    <row r="14" spans="1:7" x14ac:dyDescent="0.2">
      <c r="A14" s="296" t="s">
        <v>14</v>
      </c>
      <c r="B14" s="297"/>
      <c r="C14" s="297"/>
      <c r="D14" s="297"/>
      <c r="E14" s="297"/>
      <c r="F14" s="297"/>
    </row>
    <row r="15" spans="1:7" x14ac:dyDescent="0.2">
      <c r="A15" s="298"/>
      <c r="B15" s="279"/>
      <c r="C15" s="279"/>
      <c r="D15" s="279"/>
      <c r="E15" s="279"/>
      <c r="F15" s="279"/>
    </row>
    <row r="16" spans="1:7" x14ac:dyDescent="0.2">
      <c r="A16" s="42" t="s">
        <v>31</v>
      </c>
      <c r="B16" s="143"/>
      <c r="C16" s="143"/>
      <c r="D16" s="278"/>
      <c r="E16" s="278"/>
      <c r="F16" s="278"/>
    </row>
    <row r="17" spans="1:10" x14ac:dyDescent="0.2">
      <c r="A17" s="145"/>
      <c r="B17" s="144"/>
      <c r="C17" s="144"/>
    </row>
    <row r="18" spans="1:10" x14ac:dyDescent="0.2">
      <c r="A18" s="78" t="s">
        <v>15</v>
      </c>
      <c r="B18" s="146" t="s">
        <v>16</v>
      </c>
      <c r="C18" s="147" t="s">
        <v>212</v>
      </c>
      <c r="D18" s="299" t="s">
        <v>35</v>
      </c>
    </row>
    <row r="19" spans="1:10" x14ac:dyDescent="0.2">
      <c r="A19" s="83" t="s">
        <v>18</v>
      </c>
      <c r="B19" s="142">
        <v>5243895468.6300001</v>
      </c>
      <c r="C19" s="35">
        <v>7019</v>
      </c>
      <c r="D19" s="300">
        <f>B19/$B$30</f>
        <v>0.15729998583643856</v>
      </c>
    </row>
    <row r="20" spans="1:10" x14ac:dyDescent="0.2">
      <c r="A20" s="74" t="s">
        <v>19</v>
      </c>
      <c r="B20" s="141">
        <v>5180127037.0600004</v>
      </c>
      <c r="C20" s="19">
        <v>4219</v>
      </c>
      <c r="D20" s="300">
        <f t="shared" ref="D20:D30" si="0">B20/$B$30</f>
        <v>0.15538713813709387</v>
      </c>
    </row>
    <row r="21" spans="1:10" x14ac:dyDescent="0.2">
      <c r="A21" s="74" t="s">
        <v>20</v>
      </c>
      <c r="B21" s="141">
        <v>22912887480.32</v>
      </c>
      <c r="C21" s="19">
        <v>16879</v>
      </c>
      <c r="D21" s="300">
        <f t="shared" si="0"/>
        <v>0.68731287602646751</v>
      </c>
    </row>
    <row r="22" spans="1:10" x14ac:dyDescent="0.2">
      <c r="A22" s="74" t="s">
        <v>21</v>
      </c>
      <c r="B22" s="54"/>
      <c r="C22" s="19"/>
      <c r="D22" s="300">
        <f t="shared" si="0"/>
        <v>0</v>
      </c>
    </row>
    <row r="23" spans="1:10" x14ac:dyDescent="0.2">
      <c r="A23" s="74" t="s">
        <v>22</v>
      </c>
      <c r="B23" s="71"/>
      <c r="C23" s="71"/>
      <c r="D23" s="300">
        <f t="shared" si="0"/>
        <v>0</v>
      </c>
    </row>
    <row r="24" spans="1:10" x14ac:dyDescent="0.2">
      <c r="A24" s="74" t="s">
        <v>23</v>
      </c>
      <c r="B24" s="71"/>
      <c r="C24" s="71"/>
      <c r="D24" s="300">
        <f t="shared" si="0"/>
        <v>0</v>
      </c>
    </row>
    <row r="25" spans="1:10" x14ac:dyDescent="0.2">
      <c r="A25" s="74" t="s">
        <v>24</v>
      </c>
      <c r="B25" s="71"/>
      <c r="C25" s="71"/>
      <c r="D25" s="300">
        <f t="shared" si="0"/>
        <v>0</v>
      </c>
    </row>
    <row r="26" spans="1:10" x14ac:dyDescent="0.2">
      <c r="A26" s="74" t="s">
        <v>25</v>
      </c>
      <c r="B26" s="71"/>
      <c r="C26" s="71"/>
      <c r="D26" s="300">
        <f t="shared" si="0"/>
        <v>0</v>
      </c>
    </row>
    <row r="27" spans="1:10" x14ac:dyDescent="0.2">
      <c r="A27" s="74" t="s">
        <v>26</v>
      </c>
      <c r="B27" s="71"/>
      <c r="C27" s="71"/>
      <c r="D27" s="300">
        <f t="shared" si="0"/>
        <v>0</v>
      </c>
    </row>
    <row r="28" spans="1:10" x14ac:dyDescent="0.2">
      <c r="A28" s="74" t="s">
        <v>27</v>
      </c>
      <c r="B28" s="71"/>
      <c r="C28" s="71"/>
      <c r="D28" s="300">
        <f t="shared" si="0"/>
        <v>0</v>
      </c>
    </row>
    <row r="29" spans="1:10" ht="13.5" thickBot="1" x14ac:dyDescent="0.25">
      <c r="A29" s="38" t="s">
        <v>28</v>
      </c>
      <c r="B29" s="56"/>
      <c r="C29" s="56"/>
      <c r="D29" s="301">
        <f t="shared" si="0"/>
        <v>0</v>
      </c>
    </row>
    <row r="30" spans="1:10" ht="13.5" thickTop="1" x14ac:dyDescent="0.2">
      <c r="A30" s="49" t="s">
        <v>4</v>
      </c>
      <c r="B30" s="5">
        <f>SUM(B19:B29)</f>
        <v>33336909986.010002</v>
      </c>
      <c r="C30" s="5">
        <f>SUM(C19:C29)</f>
        <v>28117</v>
      </c>
      <c r="D30" s="302">
        <f t="shared" si="0"/>
        <v>1</v>
      </c>
      <c r="J30" s="303"/>
    </row>
    <row r="31" spans="1:10" x14ac:dyDescent="0.2">
      <c r="A31" s="47"/>
      <c r="B31" s="82"/>
      <c r="C31" s="82"/>
      <c r="J31" s="304"/>
    </row>
    <row r="32" spans="1:10" x14ac:dyDescent="0.2">
      <c r="A32" s="42" t="s">
        <v>32</v>
      </c>
      <c r="B32" s="33"/>
      <c r="C32" s="33"/>
      <c r="D32" s="305"/>
      <c r="E32" s="305"/>
      <c r="F32" s="305"/>
    </row>
    <row r="33" spans="1:6" x14ac:dyDescent="0.2">
      <c r="A33" s="15"/>
      <c r="B33" s="15"/>
      <c r="C33" s="15"/>
    </row>
    <row r="34" spans="1:6" x14ac:dyDescent="0.2">
      <c r="A34" s="88" t="s">
        <v>29</v>
      </c>
      <c r="B34" s="89" t="s">
        <v>16</v>
      </c>
      <c r="C34" s="89" t="s">
        <v>211</v>
      </c>
      <c r="D34" s="299" t="s">
        <v>35</v>
      </c>
    </row>
    <row r="35" spans="1:6" x14ac:dyDescent="0.2">
      <c r="A35" s="67" t="s">
        <v>18</v>
      </c>
      <c r="B35" s="141">
        <v>7914047990.0900002</v>
      </c>
      <c r="C35" s="49">
        <v>9485</v>
      </c>
      <c r="D35" s="300">
        <f>B35/$B$46</f>
        <v>0.23739596721498174</v>
      </c>
    </row>
    <row r="36" spans="1:6" x14ac:dyDescent="0.2">
      <c r="A36" s="67" t="s">
        <v>19</v>
      </c>
      <c r="B36" s="141">
        <v>8655181256.3799992</v>
      </c>
      <c r="C36" s="49">
        <v>6962</v>
      </c>
      <c r="D36" s="300">
        <f t="shared" ref="D36:D44" si="1">B36/$B$46</f>
        <v>0.25962757976097944</v>
      </c>
    </row>
    <row r="37" spans="1:6" x14ac:dyDescent="0.2">
      <c r="A37" s="67" t="s">
        <v>20</v>
      </c>
      <c r="B37" s="141">
        <v>14970046203.92</v>
      </c>
      <c r="C37" s="49">
        <v>10541</v>
      </c>
      <c r="D37" s="300">
        <f t="shared" si="1"/>
        <v>0.44905320289726208</v>
      </c>
    </row>
    <row r="38" spans="1:6" x14ac:dyDescent="0.2">
      <c r="A38" s="67" t="s">
        <v>21</v>
      </c>
      <c r="B38" s="141">
        <v>1755915815.9400001</v>
      </c>
      <c r="C38" s="49">
        <v>1108</v>
      </c>
      <c r="D38" s="300">
        <f t="shared" si="1"/>
        <v>5.2671822813702661E-2</v>
      </c>
    </row>
    <row r="39" spans="1:6" x14ac:dyDescent="0.2">
      <c r="A39" s="67" t="s">
        <v>22</v>
      </c>
      <c r="B39" s="141">
        <v>41718719.689999998</v>
      </c>
      <c r="C39" s="49">
        <v>21</v>
      </c>
      <c r="D39" s="300">
        <f t="shared" si="1"/>
        <v>1.2514273130741558E-3</v>
      </c>
    </row>
    <row r="40" spans="1:6" x14ac:dyDescent="0.2">
      <c r="A40" s="67" t="s">
        <v>23</v>
      </c>
      <c r="B40" s="54"/>
      <c r="C40" s="49"/>
      <c r="D40" s="300">
        <f t="shared" si="1"/>
        <v>0</v>
      </c>
    </row>
    <row r="41" spans="1:6" x14ac:dyDescent="0.2">
      <c r="A41" s="67" t="s">
        <v>24</v>
      </c>
      <c r="B41" s="17"/>
      <c r="C41" s="137"/>
      <c r="D41" s="300">
        <f t="shared" si="1"/>
        <v>0</v>
      </c>
    </row>
    <row r="42" spans="1:6" x14ac:dyDescent="0.2">
      <c r="A42" s="67" t="s">
        <v>25</v>
      </c>
      <c r="B42" s="71"/>
      <c r="C42" s="138"/>
      <c r="D42" s="300">
        <f t="shared" si="1"/>
        <v>0</v>
      </c>
    </row>
    <row r="43" spans="1:6" x14ac:dyDescent="0.2">
      <c r="A43" s="67" t="s">
        <v>26</v>
      </c>
      <c r="B43" s="71"/>
      <c r="C43" s="138"/>
      <c r="D43" s="300">
        <f t="shared" si="1"/>
        <v>0</v>
      </c>
    </row>
    <row r="44" spans="1:6" x14ac:dyDescent="0.2">
      <c r="A44" s="67" t="s">
        <v>27</v>
      </c>
      <c r="B44" s="71"/>
      <c r="C44" s="138"/>
      <c r="D44" s="300">
        <f t="shared" si="1"/>
        <v>0</v>
      </c>
    </row>
    <row r="45" spans="1:6" ht="13.5" thickBot="1" x14ac:dyDescent="0.25">
      <c r="A45" s="43" t="s">
        <v>28</v>
      </c>
      <c r="B45" s="56"/>
      <c r="C45" s="56"/>
      <c r="D45" s="301">
        <f>B45/$B$46</f>
        <v>0</v>
      </c>
    </row>
    <row r="46" spans="1:6" ht="13.5" thickTop="1" x14ac:dyDescent="0.2">
      <c r="A46" s="19" t="s">
        <v>4</v>
      </c>
      <c r="B46" s="140">
        <f>SUM(B35:B45)</f>
        <v>33336909986.019997</v>
      </c>
      <c r="C46" s="140">
        <f>SUM(C35:C45)</f>
        <v>28117</v>
      </c>
      <c r="D46" s="302">
        <f>B46/$B$46</f>
        <v>1</v>
      </c>
    </row>
    <row r="48" spans="1:6" x14ac:dyDescent="0.2">
      <c r="A48" s="633" t="s">
        <v>30</v>
      </c>
      <c r="B48" s="633"/>
      <c r="C48" s="633"/>
      <c r="D48" s="633"/>
      <c r="E48" s="633"/>
      <c r="F48" s="633"/>
    </row>
    <row r="49" spans="1:4" x14ac:dyDescent="0.2">
      <c r="A49" s="306"/>
      <c r="B49" s="307"/>
      <c r="C49" s="307"/>
    </row>
    <row r="50" spans="1:4" x14ac:dyDescent="0.2">
      <c r="A50" s="42" t="s">
        <v>33</v>
      </c>
      <c r="B50" s="84"/>
      <c r="C50" s="84"/>
    </row>
    <row r="51" spans="1:4" x14ac:dyDescent="0.2">
      <c r="A51" s="86"/>
      <c r="B51" s="86"/>
      <c r="C51" s="86"/>
    </row>
    <row r="52" spans="1:4" x14ac:dyDescent="0.2">
      <c r="A52" s="85" t="s">
        <v>15</v>
      </c>
      <c r="B52" s="48" t="s">
        <v>16</v>
      </c>
      <c r="C52" s="58" t="s">
        <v>211</v>
      </c>
      <c r="D52" s="299" t="s">
        <v>35</v>
      </c>
    </row>
    <row r="53" spans="1:4" x14ac:dyDescent="0.2">
      <c r="A53" s="6" t="s">
        <v>18</v>
      </c>
      <c r="B53" s="23">
        <v>5333029429.6599998</v>
      </c>
      <c r="C53" s="73">
        <v>417</v>
      </c>
      <c r="D53" s="300">
        <f>B53/$B$64</f>
        <v>0.94106336544310976</v>
      </c>
    </row>
    <row r="54" spans="1:4" x14ac:dyDescent="0.2">
      <c r="A54" s="6" t="s">
        <v>19</v>
      </c>
      <c r="B54" s="50">
        <v>134198037.62</v>
      </c>
      <c r="C54" s="9">
        <v>16</v>
      </c>
      <c r="D54" s="300">
        <f t="shared" ref="D54:D64" si="2">B54/$B$64</f>
        <v>2.3680510033598227E-2</v>
      </c>
    </row>
    <row r="55" spans="1:4" x14ac:dyDescent="0.2">
      <c r="A55" s="6" t="s">
        <v>20</v>
      </c>
      <c r="B55" s="50">
        <v>199797332</v>
      </c>
      <c r="C55" s="9">
        <v>16</v>
      </c>
      <c r="D55" s="300">
        <f t="shared" si="2"/>
        <v>3.5256124523292083E-2</v>
      </c>
    </row>
    <row r="56" spans="1:4" x14ac:dyDescent="0.2">
      <c r="A56" s="6" t="s">
        <v>21</v>
      </c>
      <c r="B56" s="65"/>
      <c r="C56" s="70"/>
      <c r="D56" s="300">
        <f t="shared" si="2"/>
        <v>0</v>
      </c>
    </row>
    <row r="57" spans="1:4" x14ac:dyDescent="0.2">
      <c r="A57" s="6" t="s">
        <v>22</v>
      </c>
      <c r="B57" s="40"/>
      <c r="C57" s="40"/>
      <c r="D57" s="300">
        <f t="shared" si="2"/>
        <v>0</v>
      </c>
    </row>
    <row r="58" spans="1:4" x14ac:dyDescent="0.2">
      <c r="A58" s="6" t="s">
        <v>23</v>
      </c>
      <c r="B58" s="40"/>
      <c r="C58" s="40"/>
      <c r="D58" s="300">
        <f t="shared" si="2"/>
        <v>0</v>
      </c>
    </row>
    <row r="59" spans="1:4" x14ac:dyDescent="0.2">
      <c r="A59" s="6" t="s">
        <v>24</v>
      </c>
      <c r="B59" s="40"/>
      <c r="C59" s="40"/>
      <c r="D59" s="300">
        <f t="shared" si="2"/>
        <v>0</v>
      </c>
    </row>
    <row r="60" spans="1:4" x14ac:dyDescent="0.2">
      <c r="A60" s="6" t="s">
        <v>25</v>
      </c>
      <c r="B60" s="40"/>
      <c r="C60" s="40"/>
      <c r="D60" s="300">
        <f t="shared" si="2"/>
        <v>0</v>
      </c>
    </row>
    <row r="61" spans="1:4" x14ac:dyDescent="0.2">
      <c r="A61" s="6" t="s">
        <v>26</v>
      </c>
      <c r="B61" s="40"/>
      <c r="C61" s="40"/>
      <c r="D61" s="300">
        <f t="shared" si="2"/>
        <v>0</v>
      </c>
    </row>
    <row r="62" spans="1:4" x14ac:dyDescent="0.2">
      <c r="A62" s="6" t="s">
        <v>27</v>
      </c>
      <c r="B62" s="40"/>
      <c r="C62" s="40"/>
      <c r="D62" s="300">
        <f t="shared" si="2"/>
        <v>0</v>
      </c>
    </row>
    <row r="63" spans="1:4" ht="13.5" thickBot="1" x14ac:dyDescent="0.25">
      <c r="A63" s="25" t="s">
        <v>28</v>
      </c>
      <c r="B63" s="63"/>
      <c r="C63" s="63"/>
      <c r="D63" s="301">
        <f t="shared" si="2"/>
        <v>0</v>
      </c>
    </row>
    <row r="64" spans="1:4" ht="13.5" thickTop="1" x14ac:dyDescent="0.2">
      <c r="A64" s="1" t="s">
        <v>4</v>
      </c>
      <c r="B64" s="5">
        <f>SUM(B53:B63)</f>
        <v>5667024799.2799997</v>
      </c>
      <c r="C64" s="5">
        <f>SUM(C53:C63)</f>
        <v>449</v>
      </c>
      <c r="D64" s="302">
        <f t="shared" si="2"/>
        <v>1</v>
      </c>
    </row>
    <row r="65" spans="1:4" x14ac:dyDescent="0.2">
      <c r="A65" s="2"/>
      <c r="B65" s="66"/>
      <c r="C65" s="66"/>
    </row>
    <row r="66" spans="1:4" x14ac:dyDescent="0.2">
      <c r="A66" s="2"/>
      <c r="B66" s="66"/>
      <c r="C66" s="66"/>
    </row>
    <row r="67" spans="1:4" x14ac:dyDescent="0.2">
      <c r="A67" s="42" t="s">
        <v>34</v>
      </c>
      <c r="B67" s="84"/>
      <c r="C67" s="84"/>
    </row>
    <row r="68" spans="1:4" x14ac:dyDescent="0.2">
      <c r="A68" s="55"/>
      <c r="B68" s="55"/>
      <c r="C68" s="55"/>
    </row>
    <row r="69" spans="1:4" x14ac:dyDescent="0.2">
      <c r="A69" s="57" t="s">
        <v>29</v>
      </c>
      <c r="B69" s="48" t="s">
        <v>16</v>
      </c>
      <c r="C69" s="58" t="s">
        <v>211</v>
      </c>
      <c r="D69" s="299" t="s">
        <v>35</v>
      </c>
    </row>
    <row r="70" spans="1:4" x14ac:dyDescent="0.2">
      <c r="A70" s="75" t="s">
        <v>18</v>
      </c>
      <c r="B70" s="23">
        <v>5395186506.29</v>
      </c>
      <c r="C70" s="73">
        <v>428</v>
      </c>
      <c r="D70" s="300">
        <f>B70/$B$64</f>
        <v>0.95203156812997591</v>
      </c>
    </row>
    <row r="71" spans="1:4" x14ac:dyDescent="0.2">
      <c r="A71" s="80" t="s">
        <v>19</v>
      </c>
      <c r="B71" s="50">
        <v>190936869</v>
      </c>
      <c r="C71" s="9">
        <v>12</v>
      </c>
      <c r="D71" s="300">
        <f t="shared" ref="D71:D81" si="3">B71/$B$64</f>
        <v>3.3692612219423969E-2</v>
      </c>
    </row>
    <row r="72" spans="1:4" x14ac:dyDescent="0.2">
      <c r="A72" s="80" t="s">
        <v>20</v>
      </c>
      <c r="B72" s="50">
        <v>70772686.5</v>
      </c>
      <c r="C72" s="9">
        <v>7</v>
      </c>
      <c r="D72" s="300">
        <f t="shared" si="3"/>
        <v>1.2488508345506398E-2</v>
      </c>
    </row>
    <row r="73" spans="1:4" x14ac:dyDescent="0.2">
      <c r="A73" s="80" t="s">
        <v>21</v>
      </c>
      <c r="B73" s="17">
        <v>10128737.5</v>
      </c>
      <c r="C73" s="70">
        <v>2</v>
      </c>
      <c r="D73" s="300">
        <f t="shared" si="3"/>
        <v>1.7873113068583826E-3</v>
      </c>
    </row>
    <row r="74" spans="1:4" x14ac:dyDescent="0.2">
      <c r="A74" s="80" t="s">
        <v>22</v>
      </c>
      <c r="B74" s="17"/>
      <c r="C74" s="70"/>
      <c r="D74" s="300">
        <f t="shared" si="3"/>
        <v>0</v>
      </c>
    </row>
    <row r="75" spans="1:4" x14ac:dyDescent="0.2">
      <c r="A75" s="80" t="s">
        <v>23</v>
      </c>
      <c r="B75" s="17"/>
      <c r="C75" s="70"/>
      <c r="D75" s="300">
        <f t="shared" si="3"/>
        <v>0</v>
      </c>
    </row>
    <row r="76" spans="1:4" x14ac:dyDescent="0.2">
      <c r="A76" s="80" t="s">
        <v>24</v>
      </c>
      <c r="B76" s="17"/>
      <c r="C76" s="70"/>
      <c r="D76" s="300">
        <f t="shared" si="3"/>
        <v>0</v>
      </c>
    </row>
    <row r="77" spans="1:4" x14ac:dyDescent="0.2">
      <c r="A77" s="80" t="s">
        <v>25</v>
      </c>
      <c r="B77" s="40"/>
      <c r="C77" s="40"/>
      <c r="D77" s="300">
        <f t="shared" si="3"/>
        <v>0</v>
      </c>
    </row>
    <row r="78" spans="1:4" x14ac:dyDescent="0.2">
      <c r="A78" s="80" t="s">
        <v>26</v>
      </c>
      <c r="B78" s="40"/>
      <c r="C78" s="40"/>
      <c r="D78" s="300">
        <f t="shared" si="3"/>
        <v>0</v>
      </c>
    </row>
    <row r="79" spans="1:4" x14ac:dyDescent="0.2">
      <c r="A79" s="80" t="s">
        <v>27</v>
      </c>
      <c r="B79" s="40"/>
      <c r="C79" s="40"/>
      <c r="D79" s="300">
        <f t="shared" si="3"/>
        <v>0</v>
      </c>
    </row>
    <row r="80" spans="1:4" ht="13.5" thickBot="1" x14ac:dyDescent="0.25">
      <c r="A80" s="36" t="s">
        <v>28</v>
      </c>
      <c r="B80" s="63"/>
      <c r="C80" s="63"/>
      <c r="D80" s="301">
        <f t="shared" si="3"/>
        <v>0</v>
      </c>
    </row>
    <row r="81" spans="1:13" ht="13.5" thickTop="1" x14ac:dyDescent="0.2">
      <c r="A81" s="65" t="s">
        <v>4</v>
      </c>
      <c r="B81" s="155">
        <f>SUM(B70:B80)</f>
        <v>5667024799.29</v>
      </c>
      <c r="C81" s="155">
        <f>SUM(C70:C80)</f>
        <v>449</v>
      </c>
      <c r="D81" s="302">
        <f t="shared" si="3"/>
        <v>1.0000000000017646</v>
      </c>
    </row>
    <row r="82" spans="1:13" x14ac:dyDescent="0.2">
      <c r="A82" s="215"/>
      <c r="B82" s="216"/>
      <c r="C82" s="216"/>
      <c r="D82" s="308"/>
    </row>
    <row r="84" spans="1:13" x14ac:dyDescent="0.2">
      <c r="A84" s="629" t="s">
        <v>77</v>
      </c>
      <c r="B84" s="630"/>
      <c r="C84" s="630"/>
      <c r="D84" s="630"/>
      <c r="E84" s="630"/>
      <c r="F84" s="630"/>
      <c r="G84" s="630"/>
      <c r="H84" s="630"/>
      <c r="I84" s="630"/>
      <c r="J84" s="630"/>
      <c r="K84" s="630"/>
      <c r="L84" s="630"/>
      <c r="M84" s="374"/>
    </row>
    <row r="85" spans="1:13" s="317" customFormat="1" x14ac:dyDescent="0.2">
      <c r="A85" s="310"/>
      <c r="B85" s="311" t="s">
        <v>4</v>
      </c>
      <c r="C85" s="312" t="s">
        <v>37</v>
      </c>
      <c r="D85" s="312" t="s">
        <v>38</v>
      </c>
      <c r="E85" s="313" t="s">
        <v>39</v>
      </c>
      <c r="F85" s="314" t="s">
        <v>40</v>
      </c>
      <c r="G85" s="315" t="s">
        <v>41</v>
      </c>
      <c r="H85" s="315" t="s">
        <v>42</v>
      </c>
      <c r="I85" s="315" t="s">
        <v>43</v>
      </c>
      <c r="J85" s="315" t="s">
        <v>44</v>
      </c>
      <c r="K85" s="315" t="s">
        <v>45</v>
      </c>
      <c r="L85" s="315" t="s">
        <v>46</v>
      </c>
      <c r="M85" s="316" t="s">
        <v>47</v>
      </c>
    </row>
    <row r="86" spans="1:13" x14ac:dyDescent="0.2">
      <c r="A86" s="249" t="s">
        <v>48</v>
      </c>
      <c r="B86" s="154">
        <f>SUM(C86:M86)</f>
        <v>6890193910.5199995</v>
      </c>
      <c r="C86" s="154">
        <v>1939118450.7</v>
      </c>
      <c r="D86" s="154">
        <v>1649614855.8199999</v>
      </c>
      <c r="E86" s="154">
        <v>2804641317.5599999</v>
      </c>
      <c r="F86" s="154">
        <v>491778101.69</v>
      </c>
      <c r="G86" s="154">
        <v>5041184.75</v>
      </c>
      <c r="H86" s="154">
        <v>0</v>
      </c>
      <c r="I86" s="154">
        <v>0</v>
      </c>
      <c r="J86" s="154">
        <v>0</v>
      </c>
      <c r="K86" s="154">
        <v>0</v>
      </c>
      <c r="L86" s="154">
        <v>0</v>
      </c>
      <c r="M86" s="154">
        <v>0</v>
      </c>
    </row>
    <row r="87" spans="1:13" x14ac:dyDescent="0.2">
      <c r="A87" s="250" t="s">
        <v>49</v>
      </c>
      <c r="B87" s="154">
        <f t="shared" ref="B87:B105" si="4">SUM(C87:M87)</f>
        <v>1013789889.27</v>
      </c>
      <c r="C87" s="154">
        <v>183650317.69999999</v>
      </c>
      <c r="D87" s="154">
        <v>235990961.81</v>
      </c>
      <c r="E87" s="154">
        <v>515167207.38</v>
      </c>
      <c r="F87" s="154">
        <v>76651402.379999995</v>
      </c>
      <c r="G87" s="154">
        <v>2330000</v>
      </c>
      <c r="H87" s="154">
        <v>0</v>
      </c>
      <c r="I87" s="154">
        <v>0</v>
      </c>
      <c r="J87" s="154">
        <v>0</v>
      </c>
      <c r="K87" s="154">
        <v>0</v>
      </c>
      <c r="L87" s="154">
        <v>0</v>
      </c>
      <c r="M87" s="154">
        <v>0</v>
      </c>
    </row>
    <row r="88" spans="1:13" x14ac:dyDescent="0.2">
      <c r="A88" s="250" t="s">
        <v>50</v>
      </c>
      <c r="B88" s="154">
        <f t="shared" si="4"/>
        <v>1449507395.3199999</v>
      </c>
      <c r="C88" s="154">
        <v>463111258.58999997</v>
      </c>
      <c r="D88" s="154">
        <v>409501422.50999999</v>
      </c>
      <c r="E88" s="154">
        <v>557290883.77999997</v>
      </c>
      <c r="F88" s="154">
        <v>19603830.440000001</v>
      </c>
      <c r="G88" s="154">
        <v>0</v>
      </c>
      <c r="H88" s="154">
        <v>0</v>
      </c>
      <c r="I88" s="154">
        <v>0</v>
      </c>
      <c r="J88" s="154">
        <v>0</v>
      </c>
      <c r="K88" s="154">
        <v>0</v>
      </c>
      <c r="L88" s="154">
        <v>0</v>
      </c>
      <c r="M88" s="154">
        <v>0</v>
      </c>
    </row>
    <row r="89" spans="1:13" x14ac:dyDescent="0.2">
      <c r="A89" s="250" t="s">
        <v>51</v>
      </c>
      <c r="B89" s="154">
        <f t="shared" si="4"/>
        <v>13121978.869999999</v>
      </c>
      <c r="C89" s="154">
        <v>1016169.44</v>
      </c>
      <c r="D89" s="154">
        <v>2638741.12</v>
      </c>
      <c r="E89" s="154">
        <v>7787068.3099999996</v>
      </c>
      <c r="F89" s="154">
        <v>1680000</v>
      </c>
      <c r="G89" s="154">
        <v>0</v>
      </c>
      <c r="H89" s="154">
        <v>0</v>
      </c>
      <c r="I89" s="154">
        <v>0</v>
      </c>
      <c r="J89" s="154">
        <v>0</v>
      </c>
      <c r="K89" s="154">
        <v>0</v>
      </c>
      <c r="L89" s="154">
        <v>0</v>
      </c>
      <c r="M89" s="154">
        <v>0</v>
      </c>
    </row>
    <row r="90" spans="1:13" x14ac:dyDescent="0.2">
      <c r="A90" s="250" t="s">
        <v>52</v>
      </c>
      <c r="B90" s="154">
        <f t="shared" si="4"/>
        <v>840041747.54000008</v>
      </c>
      <c r="C90" s="154">
        <v>181743931.97999999</v>
      </c>
      <c r="D90" s="154">
        <v>198732106.53</v>
      </c>
      <c r="E90" s="154">
        <v>377223262.91000003</v>
      </c>
      <c r="F90" s="154">
        <v>80988334</v>
      </c>
      <c r="G90" s="154">
        <v>1354112.12</v>
      </c>
      <c r="H90" s="154">
        <v>0</v>
      </c>
      <c r="I90" s="154">
        <v>0</v>
      </c>
      <c r="J90" s="154">
        <v>0</v>
      </c>
      <c r="K90" s="154">
        <v>0</v>
      </c>
      <c r="L90" s="154">
        <v>0</v>
      </c>
      <c r="M90" s="154">
        <v>0</v>
      </c>
    </row>
    <row r="91" spans="1:13" x14ac:dyDescent="0.2">
      <c r="A91" s="250" t="s">
        <v>53</v>
      </c>
      <c r="B91" s="154">
        <f t="shared" si="4"/>
        <v>950101049.92000008</v>
      </c>
      <c r="C91" s="154">
        <v>195631052.36000001</v>
      </c>
      <c r="D91" s="154">
        <v>272343387.97000003</v>
      </c>
      <c r="E91" s="154">
        <v>420473839.27999997</v>
      </c>
      <c r="F91" s="154">
        <v>59652770.310000002</v>
      </c>
      <c r="G91" s="154">
        <v>2000000</v>
      </c>
      <c r="H91" s="154">
        <v>0</v>
      </c>
      <c r="I91" s="154">
        <v>0</v>
      </c>
      <c r="J91" s="154">
        <v>0</v>
      </c>
      <c r="K91" s="154">
        <v>0</v>
      </c>
      <c r="L91" s="154">
        <v>0</v>
      </c>
      <c r="M91" s="154">
        <v>0</v>
      </c>
    </row>
    <row r="92" spans="1:13" x14ac:dyDescent="0.2">
      <c r="A92" s="250" t="s">
        <v>54</v>
      </c>
      <c r="B92" s="154">
        <f t="shared" si="4"/>
        <v>831310875.29999995</v>
      </c>
      <c r="C92" s="154">
        <v>221564416.96000001</v>
      </c>
      <c r="D92" s="154">
        <v>158684713.09</v>
      </c>
      <c r="E92" s="154">
        <v>363760941.06</v>
      </c>
      <c r="F92" s="154">
        <v>84491848.689999998</v>
      </c>
      <c r="G92" s="154">
        <v>2808955.5</v>
      </c>
      <c r="H92" s="154">
        <v>0</v>
      </c>
      <c r="I92" s="154">
        <v>0</v>
      </c>
      <c r="J92" s="154">
        <v>0</v>
      </c>
      <c r="K92" s="154">
        <v>0</v>
      </c>
      <c r="L92" s="154">
        <v>0</v>
      </c>
      <c r="M92" s="154">
        <v>0</v>
      </c>
    </row>
    <row r="93" spans="1:13" x14ac:dyDescent="0.2">
      <c r="A93" s="250" t="s">
        <v>55</v>
      </c>
      <c r="B93" s="154">
        <f t="shared" si="4"/>
        <v>1334564903.9299998</v>
      </c>
      <c r="C93" s="154">
        <v>241983431.66</v>
      </c>
      <c r="D93" s="154">
        <v>370063678.33999997</v>
      </c>
      <c r="E93" s="154">
        <v>677587271.30999994</v>
      </c>
      <c r="F93" s="154">
        <v>44930522.619999997</v>
      </c>
      <c r="G93" s="154">
        <v>0</v>
      </c>
      <c r="H93" s="154">
        <v>0</v>
      </c>
      <c r="I93" s="154">
        <v>0</v>
      </c>
      <c r="J93" s="154">
        <v>0</v>
      </c>
      <c r="K93" s="154">
        <v>0</v>
      </c>
      <c r="L93" s="154">
        <v>0</v>
      </c>
      <c r="M93" s="154">
        <v>0</v>
      </c>
    </row>
    <row r="94" spans="1:13" x14ac:dyDescent="0.2">
      <c r="A94" s="250" t="s">
        <v>56</v>
      </c>
      <c r="B94" s="154">
        <f t="shared" si="4"/>
        <v>1245343045.5799999</v>
      </c>
      <c r="C94" s="154">
        <v>236784782.38</v>
      </c>
      <c r="D94" s="154">
        <v>311775855.58999997</v>
      </c>
      <c r="E94" s="154">
        <v>679943465.61000001</v>
      </c>
      <c r="F94" s="154">
        <v>16838942</v>
      </c>
      <c r="G94" s="154">
        <v>0</v>
      </c>
      <c r="H94" s="154">
        <v>0</v>
      </c>
      <c r="I94" s="154">
        <v>0</v>
      </c>
      <c r="J94" s="154">
        <v>0</v>
      </c>
      <c r="K94" s="154">
        <v>0</v>
      </c>
      <c r="L94" s="154">
        <v>0</v>
      </c>
      <c r="M94" s="154">
        <v>0</v>
      </c>
    </row>
    <row r="95" spans="1:13" x14ac:dyDescent="0.2">
      <c r="A95" s="250" t="s">
        <v>57</v>
      </c>
      <c r="B95" s="154">
        <f t="shared" si="4"/>
        <v>471547783.94999993</v>
      </c>
      <c r="C95" s="154">
        <v>171883888.69999999</v>
      </c>
      <c r="D95" s="154">
        <v>137910565.22</v>
      </c>
      <c r="E95" s="154">
        <v>129810920.28</v>
      </c>
      <c r="F95" s="154">
        <v>31942409.75</v>
      </c>
      <c r="G95" s="154">
        <v>0</v>
      </c>
      <c r="H95" s="154">
        <v>0</v>
      </c>
      <c r="I95" s="154">
        <v>0</v>
      </c>
      <c r="J95" s="154">
        <v>0</v>
      </c>
      <c r="K95" s="154">
        <v>0</v>
      </c>
      <c r="L95" s="154">
        <v>0</v>
      </c>
      <c r="M95" s="154">
        <v>0</v>
      </c>
    </row>
    <row r="96" spans="1:13" x14ac:dyDescent="0.2">
      <c r="A96" s="250" t="s">
        <v>58</v>
      </c>
      <c r="B96" s="154">
        <f t="shared" si="4"/>
        <v>7925666349.1199989</v>
      </c>
      <c r="C96" s="154">
        <v>5770745599.54</v>
      </c>
      <c r="D96" s="154">
        <v>964356513.01999998</v>
      </c>
      <c r="E96" s="154">
        <v>1069100555.62</v>
      </c>
      <c r="F96" s="154">
        <v>121463680.94</v>
      </c>
      <c r="G96" s="154">
        <v>0</v>
      </c>
      <c r="H96" s="154">
        <v>0</v>
      </c>
      <c r="I96" s="154">
        <v>0</v>
      </c>
      <c r="J96" s="154">
        <v>0</v>
      </c>
      <c r="K96" s="154">
        <v>0</v>
      </c>
      <c r="L96" s="154">
        <v>0</v>
      </c>
      <c r="M96" s="154">
        <v>0</v>
      </c>
    </row>
    <row r="97" spans="1:13" x14ac:dyDescent="0.2">
      <c r="A97" s="250" t="s">
        <v>59</v>
      </c>
      <c r="B97" s="154">
        <f t="shared" si="4"/>
        <v>2936112058.52</v>
      </c>
      <c r="C97" s="154">
        <v>614681369.88</v>
      </c>
      <c r="D97" s="154">
        <v>647543183.44000006</v>
      </c>
      <c r="E97" s="154">
        <v>1495083631.3900001</v>
      </c>
      <c r="F97" s="154">
        <v>177453873.81</v>
      </c>
      <c r="G97" s="154">
        <v>1350000</v>
      </c>
      <c r="H97" s="154"/>
      <c r="I97" s="154">
        <v>0</v>
      </c>
      <c r="J97" s="154">
        <v>0</v>
      </c>
      <c r="K97" s="154">
        <v>0</v>
      </c>
      <c r="L97" s="154">
        <v>0</v>
      </c>
      <c r="M97" s="154">
        <v>0</v>
      </c>
    </row>
    <row r="98" spans="1:13" x14ac:dyDescent="0.2">
      <c r="A98" s="250" t="s">
        <v>60</v>
      </c>
      <c r="B98" s="154">
        <f t="shared" si="4"/>
        <v>3348469542.3800001</v>
      </c>
      <c r="C98" s="154">
        <v>869800706.88</v>
      </c>
      <c r="D98" s="154">
        <v>967569660.62</v>
      </c>
      <c r="E98" s="154">
        <v>1311113877</v>
      </c>
      <c r="F98" s="154">
        <v>199985297.88</v>
      </c>
      <c r="G98" s="154">
        <v>0</v>
      </c>
      <c r="H98" s="154">
        <v>0</v>
      </c>
      <c r="I98" s="154">
        <v>0</v>
      </c>
      <c r="J98" s="154">
        <v>0</v>
      </c>
      <c r="K98" s="154">
        <v>0</v>
      </c>
      <c r="L98" s="154">
        <v>0</v>
      </c>
      <c r="M98" s="154">
        <v>0</v>
      </c>
    </row>
    <row r="99" spans="1:13" x14ac:dyDescent="0.2">
      <c r="A99" s="250" t="s">
        <v>61</v>
      </c>
      <c r="B99" s="154">
        <f t="shared" si="4"/>
        <v>41642562.209999993</v>
      </c>
      <c r="C99" s="154">
        <v>8119407.2699999996</v>
      </c>
      <c r="D99" s="154">
        <v>14272083.060000001</v>
      </c>
      <c r="E99" s="154">
        <v>19251071.879999999</v>
      </c>
      <c r="F99" s="154">
        <v>0</v>
      </c>
      <c r="G99" s="154">
        <v>0</v>
      </c>
      <c r="H99" s="154">
        <v>0</v>
      </c>
      <c r="I99" s="154">
        <v>0</v>
      </c>
      <c r="J99" s="154">
        <v>0</v>
      </c>
      <c r="K99" s="154">
        <v>0</v>
      </c>
      <c r="L99" s="154">
        <v>0</v>
      </c>
      <c r="M99" s="154">
        <v>0</v>
      </c>
    </row>
    <row r="100" spans="1:13" x14ac:dyDescent="0.2">
      <c r="A100" s="250" t="s">
        <v>62</v>
      </c>
      <c r="B100" s="154">
        <f t="shared" si="4"/>
        <v>4700695540.3099995</v>
      </c>
      <c r="C100" s="154">
        <v>1165608443.3199999</v>
      </c>
      <c r="D100" s="154">
        <v>1246166924.23</v>
      </c>
      <c r="E100" s="154">
        <v>2117797021.52</v>
      </c>
      <c r="F100" s="154">
        <v>161073147.62</v>
      </c>
      <c r="G100" s="154">
        <v>10050003.619999999</v>
      </c>
      <c r="H100" s="154">
        <v>0</v>
      </c>
      <c r="I100" s="154">
        <v>0</v>
      </c>
      <c r="J100" s="154">
        <v>0</v>
      </c>
      <c r="K100" s="154">
        <v>0</v>
      </c>
      <c r="L100" s="154">
        <v>0</v>
      </c>
      <c r="M100" s="154">
        <v>0</v>
      </c>
    </row>
    <row r="101" spans="1:13" x14ac:dyDescent="0.2">
      <c r="A101" s="250" t="s">
        <v>63</v>
      </c>
      <c r="B101" s="154">
        <f t="shared" si="4"/>
        <v>2297274216.1299996</v>
      </c>
      <c r="C101" s="154">
        <v>405252582</v>
      </c>
      <c r="D101" s="154">
        <v>601668378.91999996</v>
      </c>
      <c r="E101" s="154">
        <v>1207853106.0899999</v>
      </c>
      <c r="F101" s="154">
        <v>76980909.810000002</v>
      </c>
      <c r="G101" s="154">
        <v>5519239.3099999996</v>
      </c>
      <c r="H101" s="154">
        <v>0</v>
      </c>
      <c r="I101" s="154">
        <v>0</v>
      </c>
      <c r="J101" s="154">
        <v>0</v>
      </c>
      <c r="K101" s="154">
        <v>0</v>
      </c>
      <c r="L101" s="154">
        <v>0</v>
      </c>
      <c r="M101" s="154">
        <v>0</v>
      </c>
    </row>
    <row r="102" spans="1:13" x14ac:dyDescent="0.2">
      <c r="A102" s="250" t="s">
        <v>64</v>
      </c>
      <c r="B102" s="154">
        <f t="shared" si="4"/>
        <v>382876453.40999997</v>
      </c>
      <c r="C102" s="154">
        <v>85725974.359999999</v>
      </c>
      <c r="D102" s="154">
        <v>67388701.340000004</v>
      </c>
      <c r="E102" s="154">
        <v>198948878.59</v>
      </c>
      <c r="F102" s="154">
        <v>30812899.120000001</v>
      </c>
      <c r="G102" s="154">
        <v>0</v>
      </c>
      <c r="H102" s="154">
        <v>0</v>
      </c>
      <c r="I102" s="154">
        <v>0</v>
      </c>
      <c r="J102" s="154">
        <v>0</v>
      </c>
      <c r="K102" s="154">
        <v>0</v>
      </c>
      <c r="L102" s="154">
        <v>0</v>
      </c>
      <c r="M102" s="154">
        <v>0</v>
      </c>
    </row>
    <row r="103" spans="1:13" x14ac:dyDescent="0.2">
      <c r="A103" s="250" t="s">
        <v>65</v>
      </c>
      <c r="B103" s="154">
        <f t="shared" si="4"/>
        <v>1068197980.8099999</v>
      </c>
      <c r="C103" s="154">
        <v>205835503.84</v>
      </c>
      <c r="D103" s="154">
        <v>251258061.78</v>
      </c>
      <c r="E103" s="154">
        <v>558956049.80999994</v>
      </c>
      <c r="F103" s="154">
        <v>47148365.380000003</v>
      </c>
      <c r="G103" s="154">
        <v>5000000</v>
      </c>
      <c r="H103" s="154">
        <v>0</v>
      </c>
      <c r="I103" s="154">
        <v>0</v>
      </c>
      <c r="J103" s="154">
        <v>0</v>
      </c>
      <c r="K103" s="154">
        <v>0</v>
      </c>
      <c r="L103" s="154">
        <v>0</v>
      </c>
      <c r="M103" s="154">
        <v>0</v>
      </c>
    </row>
    <row r="104" spans="1:13" ht="13.5" thickBot="1" x14ac:dyDescent="0.25">
      <c r="A104" s="251" t="s">
        <v>66</v>
      </c>
      <c r="B104" s="268">
        <f t="shared" si="4"/>
        <v>1263477502.1800001</v>
      </c>
      <c r="C104" s="157">
        <v>346977208.81999999</v>
      </c>
      <c r="D104" s="157">
        <v>338638330.94999999</v>
      </c>
      <c r="E104" s="157">
        <v>529028521.02999997</v>
      </c>
      <c r="F104" s="157">
        <v>42568217</v>
      </c>
      <c r="G104" s="157">
        <v>6265224.3799999999</v>
      </c>
      <c r="H104" s="157">
        <v>0</v>
      </c>
      <c r="I104" s="157">
        <v>0</v>
      </c>
      <c r="J104" s="157">
        <v>0</v>
      </c>
      <c r="K104" s="157">
        <v>0</v>
      </c>
      <c r="L104" s="157">
        <v>0</v>
      </c>
      <c r="M104" s="157">
        <v>0</v>
      </c>
    </row>
    <row r="105" spans="1:13" ht="13.5" thickTop="1" x14ac:dyDescent="0.2">
      <c r="A105" s="257" t="s">
        <v>4</v>
      </c>
      <c r="B105" s="156">
        <f t="shared" si="4"/>
        <v>39003934785.269997</v>
      </c>
      <c r="C105" s="156">
        <f>SUM(C86:C104)</f>
        <v>13309234496.379999</v>
      </c>
      <c r="D105" s="156">
        <f>SUM(D86:D104)</f>
        <v>8846118125.3600006</v>
      </c>
      <c r="E105" s="156">
        <f>SUM(E86:E104)</f>
        <v>15040818890.41</v>
      </c>
      <c r="F105" s="156">
        <f>SUM(F86:F104)</f>
        <v>1766044553.4399996</v>
      </c>
      <c r="G105" s="156">
        <f>SUM(G86:G104)</f>
        <v>41718719.68</v>
      </c>
      <c r="H105" s="162">
        <f t="shared" ref="H105:M105" si="5">SUM(H86:H104)</f>
        <v>0</v>
      </c>
      <c r="I105" s="162">
        <f t="shared" si="5"/>
        <v>0</v>
      </c>
      <c r="J105" s="162">
        <f t="shared" si="5"/>
        <v>0</v>
      </c>
      <c r="K105" s="162">
        <f t="shared" si="5"/>
        <v>0</v>
      </c>
      <c r="L105" s="162">
        <f t="shared" si="5"/>
        <v>0</v>
      </c>
      <c r="M105" s="162">
        <f t="shared" si="5"/>
        <v>0</v>
      </c>
    </row>
    <row r="106" spans="1:13" x14ac:dyDescent="0.2">
      <c r="A106" s="217"/>
      <c r="B106" s="218"/>
      <c r="C106" s="218"/>
      <c r="D106" s="218"/>
      <c r="E106" s="218"/>
      <c r="F106" s="218"/>
      <c r="G106" s="218"/>
      <c r="H106" s="219"/>
      <c r="I106" s="219"/>
      <c r="J106" s="219"/>
      <c r="K106" s="219"/>
      <c r="L106" s="219"/>
      <c r="M106" s="219"/>
    </row>
    <row r="108" spans="1:13" x14ac:dyDescent="0.2">
      <c r="A108" s="318" t="s">
        <v>74</v>
      </c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20"/>
    </row>
    <row r="109" spans="1:13" s="326" customFormat="1" x14ac:dyDescent="0.2">
      <c r="A109" s="321"/>
      <c r="B109" s="322" t="s">
        <v>4</v>
      </c>
      <c r="C109" s="323" t="s">
        <v>37</v>
      </c>
      <c r="D109" s="323" t="s">
        <v>38</v>
      </c>
      <c r="E109" s="324" t="s">
        <v>39</v>
      </c>
      <c r="F109" s="325" t="s">
        <v>40</v>
      </c>
      <c r="G109" s="325" t="s">
        <v>41</v>
      </c>
      <c r="H109" s="325" t="s">
        <v>42</v>
      </c>
      <c r="I109" s="325" t="s">
        <v>43</v>
      </c>
      <c r="J109" s="325" t="s">
        <v>44</v>
      </c>
      <c r="K109" s="325" t="s">
        <v>45</v>
      </c>
      <c r="L109" s="325" t="s">
        <v>46</v>
      </c>
      <c r="M109" s="323" t="s">
        <v>47</v>
      </c>
    </row>
    <row r="110" spans="1:13" x14ac:dyDescent="0.2">
      <c r="A110" s="108"/>
      <c r="B110" s="107"/>
      <c r="C110" s="123"/>
      <c r="D110" s="123"/>
      <c r="E110" s="136"/>
      <c r="F110" s="123"/>
      <c r="G110" s="123"/>
      <c r="H110" s="123"/>
      <c r="I110" s="123"/>
      <c r="J110" s="123"/>
      <c r="K110" s="123"/>
      <c r="L110" s="123"/>
      <c r="M110" s="123"/>
    </row>
    <row r="111" spans="1:13" ht="25.5" x14ac:dyDescent="0.2">
      <c r="A111" s="134" t="s">
        <v>68</v>
      </c>
      <c r="B111" s="177" t="s">
        <v>16</v>
      </c>
      <c r="C111" s="129" t="s">
        <v>16</v>
      </c>
      <c r="D111" s="129" t="s">
        <v>16</v>
      </c>
      <c r="E111" s="127" t="s">
        <v>16</v>
      </c>
      <c r="F111" s="129" t="s">
        <v>16</v>
      </c>
      <c r="G111" s="129" t="s">
        <v>16</v>
      </c>
      <c r="H111" s="129" t="s">
        <v>16</v>
      </c>
      <c r="I111" s="129" t="s">
        <v>16</v>
      </c>
      <c r="J111" s="129" t="s">
        <v>16</v>
      </c>
      <c r="K111" s="129" t="s">
        <v>16</v>
      </c>
      <c r="L111" s="129" t="s">
        <v>16</v>
      </c>
      <c r="M111" s="129" t="s">
        <v>16</v>
      </c>
    </row>
    <row r="112" spans="1:13" x14ac:dyDescent="0.2">
      <c r="A112" s="253" t="s">
        <v>75</v>
      </c>
      <c r="B112" s="270">
        <f t="shared" ref="B112:B117" si="6">SUM(C112:M112)</f>
        <v>39003079785.310005</v>
      </c>
      <c r="C112" s="270">
        <v>13309234496.380001</v>
      </c>
      <c r="D112" s="270">
        <v>8845263125.3800011</v>
      </c>
      <c r="E112" s="270">
        <v>15040818890.42</v>
      </c>
      <c r="F112" s="270">
        <v>1766044553.4400001</v>
      </c>
      <c r="G112" s="270">
        <v>41718719.689999998</v>
      </c>
      <c r="H112" s="271">
        <v>0</v>
      </c>
      <c r="I112" s="271">
        <v>0</v>
      </c>
      <c r="J112" s="271">
        <v>0</v>
      </c>
      <c r="K112" s="271">
        <v>0</v>
      </c>
      <c r="L112" s="271">
        <v>0</v>
      </c>
      <c r="M112" s="271">
        <v>0</v>
      </c>
    </row>
    <row r="113" spans="1:15" x14ac:dyDescent="0.2">
      <c r="A113" s="269" t="s">
        <v>69</v>
      </c>
      <c r="B113" s="272">
        <f t="shared" si="6"/>
        <v>855000</v>
      </c>
      <c r="C113" s="202">
        <v>0</v>
      </c>
      <c r="D113" s="202">
        <v>855000</v>
      </c>
      <c r="E113" s="202">
        <v>0</v>
      </c>
      <c r="F113" s="202">
        <v>0</v>
      </c>
      <c r="G113" s="202">
        <v>0</v>
      </c>
      <c r="H113" s="195">
        <v>0</v>
      </c>
      <c r="I113" s="195">
        <v>0</v>
      </c>
      <c r="J113" s="195">
        <v>0</v>
      </c>
      <c r="K113" s="195">
        <v>0</v>
      </c>
      <c r="L113" s="195">
        <v>0</v>
      </c>
      <c r="M113" s="195">
        <v>0</v>
      </c>
      <c r="N113" s="327"/>
    </row>
    <row r="114" spans="1:15" x14ac:dyDescent="0.2">
      <c r="A114" s="254" t="s">
        <v>70</v>
      </c>
      <c r="B114" s="158">
        <f t="shared" si="6"/>
        <v>0</v>
      </c>
      <c r="C114" s="200">
        <v>0</v>
      </c>
      <c r="D114" s="200">
        <v>0</v>
      </c>
      <c r="E114" s="201">
        <v>0</v>
      </c>
      <c r="F114" s="202">
        <v>0</v>
      </c>
      <c r="G114" s="202">
        <v>0</v>
      </c>
      <c r="H114" s="195">
        <v>0</v>
      </c>
      <c r="I114" s="195">
        <v>0</v>
      </c>
      <c r="J114" s="195">
        <v>0</v>
      </c>
      <c r="K114" s="195">
        <v>0</v>
      </c>
      <c r="L114" s="195">
        <v>0</v>
      </c>
      <c r="M114" s="196">
        <v>0</v>
      </c>
    </row>
    <row r="115" spans="1:15" x14ac:dyDescent="0.2">
      <c r="A115" s="254" t="s">
        <v>71</v>
      </c>
      <c r="B115" s="158">
        <f t="shared" si="6"/>
        <v>0</v>
      </c>
      <c r="C115" s="200">
        <v>0</v>
      </c>
      <c r="D115" s="200">
        <v>0</v>
      </c>
      <c r="E115" s="201">
        <v>0</v>
      </c>
      <c r="F115" s="202">
        <v>0</v>
      </c>
      <c r="G115" s="202">
        <v>0</v>
      </c>
      <c r="H115" s="195">
        <v>0</v>
      </c>
      <c r="I115" s="195">
        <v>0</v>
      </c>
      <c r="J115" s="195">
        <v>0</v>
      </c>
      <c r="K115" s="195">
        <v>0</v>
      </c>
      <c r="L115" s="195">
        <v>0</v>
      </c>
      <c r="M115" s="196">
        <v>0</v>
      </c>
    </row>
    <row r="116" spans="1:15" x14ac:dyDescent="0.2">
      <c r="A116" s="254" t="s">
        <v>72</v>
      </c>
      <c r="B116" s="158">
        <f t="shared" si="6"/>
        <v>0</v>
      </c>
      <c r="C116" s="200">
        <v>0</v>
      </c>
      <c r="D116" s="200">
        <v>0</v>
      </c>
      <c r="E116" s="201">
        <v>0</v>
      </c>
      <c r="F116" s="202">
        <v>0</v>
      </c>
      <c r="G116" s="202">
        <v>0</v>
      </c>
      <c r="H116" s="195">
        <v>0</v>
      </c>
      <c r="I116" s="195">
        <v>0</v>
      </c>
      <c r="J116" s="195">
        <v>0</v>
      </c>
      <c r="K116" s="195">
        <v>0</v>
      </c>
      <c r="L116" s="195">
        <v>0</v>
      </c>
      <c r="M116" s="196">
        <v>0</v>
      </c>
    </row>
    <row r="117" spans="1:15" ht="13.5" thickBot="1" x14ac:dyDescent="0.25">
      <c r="A117" s="255" t="s">
        <v>73</v>
      </c>
      <c r="B117" s="158">
        <f t="shared" si="6"/>
        <v>0</v>
      </c>
      <c r="C117" s="203">
        <v>0</v>
      </c>
      <c r="D117" s="203">
        <v>0</v>
      </c>
      <c r="E117" s="204">
        <v>0</v>
      </c>
      <c r="F117" s="205">
        <v>0</v>
      </c>
      <c r="G117" s="205">
        <v>0</v>
      </c>
      <c r="H117" s="197">
        <v>0</v>
      </c>
      <c r="I117" s="197">
        <v>0</v>
      </c>
      <c r="J117" s="197">
        <v>0</v>
      </c>
      <c r="K117" s="197">
        <v>0</v>
      </c>
      <c r="L117" s="197">
        <v>0</v>
      </c>
      <c r="M117" s="198">
        <v>0</v>
      </c>
    </row>
    <row r="118" spans="1:15" ht="13.5" thickTop="1" x14ac:dyDescent="0.2">
      <c r="A118" s="256" t="s">
        <v>4</v>
      </c>
      <c r="B118" s="160">
        <f>SUM(B112:B117)</f>
        <v>39003934785.310005</v>
      </c>
      <c r="C118" s="160">
        <f t="shared" ref="C118:M118" si="7">SUM(C112:C117)</f>
        <v>13309234496.380001</v>
      </c>
      <c r="D118" s="160">
        <f t="shared" si="7"/>
        <v>8846118125.3800011</v>
      </c>
      <c r="E118" s="160">
        <f t="shared" si="7"/>
        <v>15040818890.42</v>
      </c>
      <c r="F118" s="160">
        <f t="shared" si="7"/>
        <v>1766044553.4400001</v>
      </c>
      <c r="G118" s="160">
        <f t="shared" si="7"/>
        <v>41718719.689999998</v>
      </c>
      <c r="H118" s="160">
        <f t="shared" si="7"/>
        <v>0</v>
      </c>
      <c r="I118" s="160">
        <f t="shared" si="7"/>
        <v>0</v>
      </c>
      <c r="J118" s="160">
        <f t="shared" si="7"/>
        <v>0</v>
      </c>
      <c r="K118" s="160">
        <f t="shared" si="7"/>
        <v>0</v>
      </c>
      <c r="L118" s="160">
        <f t="shared" si="7"/>
        <v>0</v>
      </c>
      <c r="M118" s="161">
        <f t="shared" si="7"/>
        <v>0</v>
      </c>
    </row>
    <row r="119" spans="1:15" x14ac:dyDescent="0.2">
      <c r="A119" s="178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</row>
    <row r="121" spans="1:15" x14ac:dyDescent="0.2">
      <c r="A121" s="318" t="s">
        <v>120</v>
      </c>
      <c r="B121" s="319"/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20"/>
    </row>
    <row r="122" spans="1:15" x14ac:dyDescent="0.2">
      <c r="A122" s="321"/>
      <c r="B122" s="322" t="s">
        <v>4</v>
      </c>
      <c r="C122" s="323" t="s">
        <v>37</v>
      </c>
      <c r="D122" s="323" t="s">
        <v>38</v>
      </c>
      <c r="E122" s="324" t="s">
        <v>39</v>
      </c>
      <c r="F122" s="325" t="s">
        <v>40</v>
      </c>
      <c r="G122" s="325" t="s">
        <v>41</v>
      </c>
      <c r="H122" s="325" t="s">
        <v>42</v>
      </c>
      <c r="I122" s="325" t="s">
        <v>43</v>
      </c>
      <c r="J122" s="325" t="s">
        <v>44</v>
      </c>
      <c r="K122" s="325" t="s">
        <v>45</v>
      </c>
      <c r="L122" s="325" t="s">
        <v>46</v>
      </c>
      <c r="M122" s="323" t="s">
        <v>47</v>
      </c>
    </row>
    <row r="123" spans="1:15" x14ac:dyDescent="0.2">
      <c r="A123" s="258"/>
      <c r="B123" s="107"/>
      <c r="C123" s="123"/>
      <c r="D123" s="123"/>
      <c r="E123" s="136"/>
      <c r="F123" s="123"/>
      <c r="G123" s="123"/>
      <c r="H123" s="123"/>
      <c r="I123" s="123"/>
      <c r="J123" s="123"/>
      <c r="K123" s="123"/>
      <c r="L123" s="123"/>
      <c r="M123" s="123"/>
      <c r="N123" s="326"/>
      <c r="O123" s="326"/>
    </row>
    <row r="124" spans="1:15" ht="25.5" x14ac:dyDescent="0.2">
      <c r="A124" s="259" t="s">
        <v>68</v>
      </c>
      <c r="B124" s="177" t="s">
        <v>16</v>
      </c>
      <c r="C124" s="129" t="s">
        <v>16</v>
      </c>
      <c r="D124" s="129" t="s">
        <v>16</v>
      </c>
      <c r="E124" s="127" t="s">
        <v>16</v>
      </c>
      <c r="F124" s="129" t="s">
        <v>16</v>
      </c>
      <c r="G124" s="129" t="s">
        <v>16</v>
      </c>
      <c r="H124" s="129" t="s">
        <v>16</v>
      </c>
      <c r="I124" s="129" t="s">
        <v>16</v>
      </c>
      <c r="J124" s="129" t="s">
        <v>16</v>
      </c>
      <c r="K124" s="129" t="s">
        <v>16</v>
      </c>
      <c r="L124" s="129" t="s">
        <v>16</v>
      </c>
      <c r="M124" s="129" t="s">
        <v>16</v>
      </c>
    </row>
    <row r="125" spans="1:15" x14ac:dyDescent="0.2">
      <c r="A125" s="254" t="s">
        <v>115</v>
      </c>
      <c r="B125" s="328">
        <f>SUM(C125:M125)</f>
        <v>15714358583.15</v>
      </c>
      <c r="C125" s="329">
        <v>3839359244.54</v>
      </c>
      <c r="D125" s="330">
        <v>2248397796.5700002</v>
      </c>
      <c r="E125" s="330">
        <v>8226936902.9799995</v>
      </c>
      <c r="F125" s="330">
        <v>1397064639.0599999</v>
      </c>
      <c r="G125" s="330">
        <v>2600000</v>
      </c>
      <c r="H125" s="331">
        <v>0</v>
      </c>
      <c r="I125" s="332">
        <v>0</v>
      </c>
      <c r="J125" s="328">
        <v>0</v>
      </c>
      <c r="K125" s="333">
        <v>0</v>
      </c>
      <c r="L125" s="333">
        <v>0</v>
      </c>
      <c r="M125" s="328">
        <v>0</v>
      </c>
    </row>
    <row r="126" spans="1:15" x14ac:dyDescent="0.2">
      <c r="A126" s="254" t="s">
        <v>116</v>
      </c>
      <c r="B126" s="332">
        <f>SUM(C126:M126)</f>
        <v>9827588303.7600002</v>
      </c>
      <c r="C126" s="334">
        <v>3059121655.9200001</v>
      </c>
      <c r="D126" s="335">
        <v>1993903418.76</v>
      </c>
      <c r="E126" s="335">
        <v>4675645355.6999998</v>
      </c>
      <c r="F126" s="335">
        <v>89979012.879999995</v>
      </c>
      <c r="G126" s="335">
        <v>8938860.5</v>
      </c>
      <c r="H126" s="331">
        <v>0</v>
      </c>
      <c r="I126" s="332">
        <v>0</v>
      </c>
      <c r="J126" s="332">
        <v>0</v>
      </c>
      <c r="K126" s="331">
        <v>0</v>
      </c>
      <c r="L126" s="331">
        <v>0</v>
      </c>
      <c r="M126" s="332">
        <v>0</v>
      </c>
    </row>
    <row r="127" spans="1:15" x14ac:dyDescent="0.2">
      <c r="A127" s="254" t="s">
        <v>117</v>
      </c>
      <c r="B127" s="332">
        <f>SUM(C127:M127)</f>
        <v>7967118463.8900013</v>
      </c>
      <c r="C127" s="334">
        <v>3998897159.8000002</v>
      </c>
      <c r="D127" s="335">
        <v>2455853310.8400002</v>
      </c>
      <c r="E127" s="335">
        <v>1339546644.8099999</v>
      </c>
      <c r="F127" s="335">
        <v>152570770.38</v>
      </c>
      <c r="G127" s="335">
        <v>20250578.059999999</v>
      </c>
      <c r="H127" s="331">
        <v>0</v>
      </c>
      <c r="I127" s="332">
        <v>0</v>
      </c>
      <c r="J127" s="332">
        <v>0</v>
      </c>
      <c r="K127" s="331">
        <v>0</v>
      </c>
      <c r="L127" s="331">
        <v>0</v>
      </c>
      <c r="M127" s="332">
        <v>0</v>
      </c>
    </row>
    <row r="128" spans="1:15" x14ac:dyDescent="0.2">
      <c r="A128" s="254" t="s">
        <v>118</v>
      </c>
      <c r="B128" s="332">
        <f>SUM(C128:M128)</f>
        <v>4464364667.6400003</v>
      </c>
      <c r="C128" s="334">
        <v>1776707510.9100001</v>
      </c>
      <c r="D128" s="335">
        <v>1820739483.0899999</v>
      </c>
      <c r="E128" s="335">
        <v>734060666.26999998</v>
      </c>
      <c r="F128" s="335">
        <v>122927726.25</v>
      </c>
      <c r="G128" s="335">
        <v>9929281.1199999992</v>
      </c>
      <c r="H128" s="331">
        <v>0</v>
      </c>
      <c r="I128" s="332">
        <v>0</v>
      </c>
      <c r="J128" s="332">
        <v>0</v>
      </c>
      <c r="K128" s="331">
        <v>0</v>
      </c>
      <c r="L128" s="331">
        <v>0</v>
      </c>
      <c r="M128" s="332">
        <v>0</v>
      </c>
    </row>
    <row r="129" spans="1:14" ht="13.5" thickBot="1" x14ac:dyDescent="0.25">
      <c r="A129" s="255" t="s">
        <v>119</v>
      </c>
      <c r="B129" s="336">
        <f>SUM(C129:M129)</f>
        <v>1030504766.86</v>
      </c>
      <c r="C129" s="337">
        <v>635148925.20000005</v>
      </c>
      <c r="D129" s="337">
        <v>327224116.12</v>
      </c>
      <c r="E129" s="337">
        <v>64629320.659999996</v>
      </c>
      <c r="F129" s="337">
        <v>3502404.88</v>
      </c>
      <c r="G129" s="337">
        <v>0</v>
      </c>
      <c r="H129" s="338">
        <v>0</v>
      </c>
      <c r="I129" s="336">
        <v>0</v>
      </c>
      <c r="J129" s="336">
        <v>0</v>
      </c>
      <c r="K129" s="338">
        <v>0</v>
      </c>
      <c r="L129" s="338">
        <v>0</v>
      </c>
      <c r="M129" s="336">
        <v>0</v>
      </c>
    </row>
    <row r="130" spans="1:14" ht="13.5" thickTop="1" x14ac:dyDescent="0.2">
      <c r="A130" s="254" t="s">
        <v>4</v>
      </c>
      <c r="B130" s="339">
        <f>SUM(B125:B129)</f>
        <v>39003934785.300003</v>
      </c>
      <c r="C130" s="339">
        <f>SUM(C125:C129)</f>
        <v>13309234496.370001</v>
      </c>
      <c r="D130" s="339">
        <f t="shared" ref="D130:M130" si="8">SUM(D125:D129)</f>
        <v>8846118125.3800011</v>
      </c>
      <c r="E130" s="339">
        <f t="shared" si="8"/>
        <v>15040818890.42</v>
      </c>
      <c r="F130" s="339">
        <f t="shared" si="8"/>
        <v>1766044553.4500003</v>
      </c>
      <c r="G130" s="339">
        <f t="shared" si="8"/>
        <v>41718719.68</v>
      </c>
      <c r="H130" s="339">
        <f t="shared" si="8"/>
        <v>0</v>
      </c>
      <c r="I130" s="339">
        <f t="shared" si="8"/>
        <v>0</v>
      </c>
      <c r="J130" s="339">
        <f t="shared" si="8"/>
        <v>0</v>
      </c>
      <c r="K130" s="339">
        <f t="shared" si="8"/>
        <v>0</v>
      </c>
      <c r="L130" s="339">
        <f t="shared" si="8"/>
        <v>0</v>
      </c>
      <c r="M130" s="339">
        <f t="shared" si="8"/>
        <v>0</v>
      </c>
      <c r="N130" s="327"/>
    </row>
    <row r="131" spans="1:14" x14ac:dyDescent="0.2">
      <c r="A131" s="178"/>
      <c r="B131" s="340"/>
      <c r="C131" s="340"/>
      <c r="D131" s="340"/>
      <c r="E131" s="340"/>
      <c r="F131" s="340"/>
      <c r="G131" s="340"/>
      <c r="H131" s="340"/>
      <c r="I131" s="340"/>
      <c r="J131" s="340"/>
      <c r="K131" s="340"/>
      <c r="L131" s="340"/>
      <c r="M131" s="340"/>
      <c r="N131" s="307"/>
    </row>
    <row r="132" spans="1:14" x14ac:dyDescent="0.2">
      <c r="A132" s="307"/>
    </row>
    <row r="133" spans="1:14" x14ac:dyDescent="0.2">
      <c r="A133" s="318" t="s">
        <v>121</v>
      </c>
      <c r="B133" s="319"/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20"/>
    </row>
    <row r="134" spans="1:14" x14ac:dyDescent="0.2">
      <c r="A134" s="321"/>
      <c r="B134" s="322" t="s">
        <v>4</v>
      </c>
      <c r="C134" s="323" t="s">
        <v>37</v>
      </c>
      <c r="D134" s="323" t="s">
        <v>38</v>
      </c>
      <c r="E134" s="324" t="s">
        <v>39</v>
      </c>
      <c r="F134" s="325" t="s">
        <v>40</v>
      </c>
      <c r="G134" s="325" t="s">
        <v>41</v>
      </c>
      <c r="H134" s="325" t="s">
        <v>42</v>
      </c>
      <c r="I134" s="325" t="s">
        <v>43</v>
      </c>
      <c r="J134" s="325" t="s">
        <v>44</v>
      </c>
      <c r="K134" s="325" t="s">
        <v>45</v>
      </c>
      <c r="L134" s="325" t="s">
        <v>46</v>
      </c>
      <c r="M134" s="323" t="s">
        <v>47</v>
      </c>
    </row>
    <row r="135" spans="1:14" x14ac:dyDescent="0.2">
      <c r="A135" s="258"/>
      <c r="B135" s="107"/>
      <c r="C135" s="123"/>
      <c r="D135" s="123"/>
      <c r="E135" s="136"/>
      <c r="F135" s="123"/>
      <c r="G135" s="123"/>
      <c r="H135" s="123"/>
      <c r="I135" s="123"/>
      <c r="J135" s="123"/>
      <c r="K135" s="123"/>
      <c r="L135" s="123"/>
      <c r="M135" s="123"/>
    </row>
    <row r="136" spans="1:14" ht="25.5" x14ac:dyDescent="0.2">
      <c r="A136" s="259"/>
      <c r="B136" s="177" t="s">
        <v>16</v>
      </c>
      <c r="C136" s="129" t="s">
        <v>16</v>
      </c>
      <c r="D136" s="129" t="s">
        <v>16</v>
      </c>
      <c r="E136" s="127" t="s">
        <v>16</v>
      </c>
      <c r="F136" s="129" t="s">
        <v>16</v>
      </c>
      <c r="G136" s="129" t="s">
        <v>16</v>
      </c>
      <c r="H136" s="129" t="s">
        <v>16</v>
      </c>
      <c r="I136" s="129" t="s">
        <v>16</v>
      </c>
      <c r="J136" s="129" t="s">
        <v>16</v>
      </c>
      <c r="K136" s="129" t="s">
        <v>16</v>
      </c>
      <c r="L136" s="129" t="s">
        <v>16</v>
      </c>
      <c r="M136" s="129" t="s">
        <v>16</v>
      </c>
    </row>
    <row r="137" spans="1:14" x14ac:dyDescent="0.2">
      <c r="A137" s="254" t="s">
        <v>122</v>
      </c>
      <c r="B137" s="341">
        <f>SUM(C137:M137)</f>
        <v>38988496226.600006</v>
      </c>
      <c r="C137" s="342">
        <v>13300621937.67</v>
      </c>
      <c r="D137" s="342">
        <v>8845118125.3800011</v>
      </c>
      <c r="E137" s="342">
        <v>15034992890.42</v>
      </c>
      <c r="F137" s="342">
        <v>1766044553.4400001</v>
      </c>
      <c r="G137" s="342">
        <v>41718719.689999998</v>
      </c>
      <c r="H137" s="343">
        <v>0</v>
      </c>
      <c r="I137" s="343">
        <v>0</v>
      </c>
      <c r="J137" s="343">
        <v>0</v>
      </c>
      <c r="K137" s="343">
        <v>0</v>
      </c>
      <c r="L137" s="343">
        <v>0</v>
      </c>
      <c r="M137" s="344">
        <v>0</v>
      </c>
    </row>
    <row r="138" spans="1:14" x14ac:dyDescent="0.2">
      <c r="A138" s="254" t="s">
        <v>129</v>
      </c>
      <c r="B138" s="345">
        <f>SUM(C138:M138)</f>
        <v>15438558.710000001</v>
      </c>
      <c r="C138" s="346">
        <v>8612558.7100000009</v>
      </c>
      <c r="D138" s="347">
        <v>1000000</v>
      </c>
      <c r="E138" s="347">
        <v>5826000</v>
      </c>
      <c r="F138" s="347">
        <v>0</v>
      </c>
      <c r="G138" s="347">
        <v>0</v>
      </c>
      <c r="H138" s="348">
        <v>0</v>
      </c>
      <c r="I138" s="348">
        <v>0</v>
      </c>
      <c r="J138" s="348">
        <v>0</v>
      </c>
      <c r="K138" s="348">
        <v>0</v>
      </c>
      <c r="L138" s="348">
        <v>0</v>
      </c>
      <c r="M138" s="349">
        <v>0</v>
      </c>
    </row>
    <row r="139" spans="1:14" ht="13.5" thickBot="1" x14ac:dyDescent="0.25">
      <c r="A139" s="255" t="s">
        <v>123</v>
      </c>
      <c r="B139" s="350">
        <f>SUM(C139:M139)</f>
        <v>0</v>
      </c>
      <c r="C139" s="351">
        <v>0</v>
      </c>
      <c r="D139" s="351">
        <v>0</v>
      </c>
      <c r="E139" s="351">
        <v>0</v>
      </c>
      <c r="F139" s="351">
        <v>0</v>
      </c>
      <c r="G139" s="351">
        <v>0</v>
      </c>
      <c r="H139" s="352">
        <v>0</v>
      </c>
      <c r="I139" s="352">
        <v>0</v>
      </c>
      <c r="J139" s="352">
        <v>0</v>
      </c>
      <c r="K139" s="352">
        <v>0</v>
      </c>
      <c r="L139" s="352">
        <v>0</v>
      </c>
      <c r="M139" s="353">
        <v>0</v>
      </c>
    </row>
    <row r="140" spans="1:14" ht="13.5" thickTop="1" x14ac:dyDescent="0.2">
      <c r="A140" s="254" t="s">
        <v>4</v>
      </c>
      <c r="B140" s="354">
        <f>SUM(B137:B139)</f>
        <v>39003934785.310005</v>
      </c>
      <c r="C140" s="354">
        <f t="shared" ref="C140:M140" si="9">SUM(C137:C139)</f>
        <v>13309234496.379999</v>
      </c>
      <c r="D140" s="354">
        <f t="shared" si="9"/>
        <v>8846118125.3800011</v>
      </c>
      <c r="E140" s="354">
        <f t="shared" si="9"/>
        <v>15040818890.42</v>
      </c>
      <c r="F140" s="354">
        <f t="shared" si="9"/>
        <v>1766044553.4400001</v>
      </c>
      <c r="G140" s="354">
        <f t="shared" si="9"/>
        <v>41718719.689999998</v>
      </c>
      <c r="H140" s="354">
        <f t="shared" si="9"/>
        <v>0</v>
      </c>
      <c r="I140" s="354">
        <f t="shared" si="9"/>
        <v>0</v>
      </c>
      <c r="J140" s="354">
        <f t="shared" si="9"/>
        <v>0</v>
      </c>
      <c r="K140" s="354">
        <f t="shared" si="9"/>
        <v>0</v>
      </c>
      <c r="L140" s="354">
        <f t="shared" si="9"/>
        <v>0</v>
      </c>
      <c r="M140" s="355">
        <f t="shared" si="9"/>
        <v>0</v>
      </c>
    </row>
    <row r="141" spans="1:14" x14ac:dyDescent="0.2">
      <c r="A141" s="178"/>
      <c r="B141" s="356"/>
      <c r="C141" s="356"/>
      <c r="D141" s="356"/>
      <c r="E141" s="356"/>
      <c r="F141" s="356"/>
      <c r="G141" s="356"/>
      <c r="H141" s="356"/>
      <c r="I141" s="356"/>
      <c r="J141" s="356"/>
      <c r="K141" s="356"/>
      <c r="L141" s="356"/>
      <c r="M141" s="356"/>
    </row>
    <row r="143" spans="1:14" x14ac:dyDescent="0.2">
      <c r="A143" s="318" t="s">
        <v>124</v>
      </c>
      <c r="B143" s="319"/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20"/>
    </row>
    <row r="144" spans="1:14" x14ac:dyDescent="0.2">
      <c r="A144" s="357"/>
      <c r="B144" s="322" t="s">
        <v>4</v>
      </c>
      <c r="C144" s="323" t="s">
        <v>37</v>
      </c>
      <c r="D144" s="323" t="s">
        <v>38</v>
      </c>
      <c r="E144" s="324" t="s">
        <v>39</v>
      </c>
      <c r="F144" s="325" t="s">
        <v>40</v>
      </c>
      <c r="G144" s="325" t="s">
        <v>41</v>
      </c>
      <c r="H144" s="325" t="s">
        <v>42</v>
      </c>
      <c r="I144" s="325" t="s">
        <v>43</v>
      </c>
      <c r="J144" s="325" t="s">
        <v>44</v>
      </c>
      <c r="K144" s="325" t="s">
        <v>45</v>
      </c>
      <c r="L144" s="325" t="s">
        <v>46</v>
      </c>
      <c r="M144" s="323" t="s">
        <v>47</v>
      </c>
    </row>
    <row r="145" spans="1:14" x14ac:dyDescent="0.2">
      <c r="A145" s="261"/>
      <c r="B145" s="107"/>
      <c r="C145" s="123"/>
      <c r="D145" s="123"/>
      <c r="E145" s="136"/>
      <c r="F145" s="123"/>
      <c r="G145" s="123"/>
      <c r="H145" s="123"/>
      <c r="I145" s="123"/>
      <c r="J145" s="123"/>
      <c r="K145" s="123"/>
      <c r="L145" s="123"/>
      <c r="M145" s="123"/>
    </row>
    <row r="146" spans="1:14" ht="25.5" x14ac:dyDescent="0.2">
      <c r="A146" s="259"/>
      <c r="B146" s="177" t="s">
        <v>16</v>
      </c>
      <c r="C146" s="129" t="s">
        <v>16</v>
      </c>
      <c r="D146" s="129" t="s">
        <v>16</v>
      </c>
      <c r="E146" s="127" t="s">
        <v>16</v>
      </c>
      <c r="F146" s="129" t="s">
        <v>16</v>
      </c>
      <c r="G146" s="129" t="s">
        <v>16</v>
      </c>
      <c r="H146" s="129" t="s">
        <v>16</v>
      </c>
      <c r="I146" s="129" t="s">
        <v>16</v>
      </c>
      <c r="J146" s="129" t="s">
        <v>16</v>
      </c>
      <c r="K146" s="129" t="s">
        <v>16</v>
      </c>
      <c r="L146" s="129" t="s">
        <v>16</v>
      </c>
      <c r="M146" s="129" t="s">
        <v>16</v>
      </c>
    </row>
    <row r="147" spans="1:14" x14ac:dyDescent="0.2">
      <c r="A147" s="254" t="s">
        <v>89</v>
      </c>
      <c r="B147" s="341">
        <f>SUM(C147:M147)</f>
        <v>36974036991.460007</v>
      </c>
      <c r="C147" s="342">
        <v>12527192644.77</v>
      </c>
      <c r="D147" s="342">
        <v>8272840333.9799995</v>
      </c>
      <c r="E147" s="342">
        <v>14441981593.77</v>
      </c>
      <c r="F147" s="342">
        <v>1703616752.5</v>
      </c>
      <c r="G147" s="342">
        <v>28405666.440000001</v>
      </c>
      <c r="H147" s="343">
        <v>0</v>
      </c>
      <c r="I147" s="343">
        <v>0</v>
      </c>
      <c r="J147" s="343">
        <v>0</v>
      </c>
      <c r="K147" s="343">
        <v>0</v>
      </c>
      <c r="L147" s="343">
        <v>0</v>
      </c>
      <c r="M147" s="343">
        <v>0</v>
      </c>
      <c r="N147" s="327"/>
    </row>
    <row r="148" spans="1:14" x14ac:dyDescent="0.2">
      <c r="A148" s="254" t="s">
        <v>125</v>
      </c>
      <c r="B148" s="358">
        <f>SUM(C148:M148)</f>
        <v>670935629.8499999</v>
      </c>
      <c r="C148" s="347">
        <v>300404410.38</v>
      </c>
      <c r="D148" s="347">
        <v>245095990.94</v>
      </c>
      <c r="E148" s="347">
        <v>106449671.78</v>
      </c>
      <c r="F148" s="347">
        <v>14261696.25</v>
      </c>
      <c r="G148" s="347">
        <v>4723860.5</v>
      </c>
      <c r="H148" s="348">
        <v>0</v>
      </c>
      <c r="I148" s="348">
        <v>0</v>
      </c>
      <c r="J148" s="348">
        <v>0</v>
      </c>
      <c r="K148" s="348">
        <v>0</v>
      </c>
      <c r="L148" s="348">
        <v>0</v>
      </c>
      <c r="M148" s="348">
        <v>0</v>
      </c>
      <c r="N148" s="327"/>
    </row>
    <row r="149" spans="1:14" x14ac:dyDescent="0.2">
      <c r="A149" s="254" t="s">
        <v>126</v>
      </c>
      <c r="B149" s="358">
        <f>SUM(C149:M149)</f>
        <v>966168443.98000002</v>
      </c>
      <c r="C149" s="347">
        <v>303345384.17000002</v>
      </c>
      <c r="D149" s="347">
        <v>230065455.09</v>
      </c>
      <c r="E149" s="347">
        <v>394451134.27999997</v>
      </c>
      <c r="F149" s="347">
        <v>34037819.939999998</v>
      </c>
      <c r="G149" s="347">
        <v>4268650.5</v>
      </c>
      <c r="H149" s="348">
        <v>0</v>
      </c>
      <c r="I149" s="348">
        <v>0</v>
      </c>
      <c r="J149" s="348">
        <v>0</v>
      </c>
      <c r="K149" s="348">
        <v>0</v>
      </c>
      <c r="L149" s="348">
        <v>0</v>
      </c>
      <c r="M149" s="348">
        <v>0</v>
      </c>
      <c r="N149" s="327"/>
    </row>
    <row r="150" spans="1:14" ht="13.5" thickBot="1" x14ac:dyDescent="0.25">
      <c r="A150" s="255" t="s">
        <v>127</v>
      </c>
      <c r="B150" s="350">
        <f>SUM(C150:M150)</f>
        <v>392793720.01999998</v>
      </c>
      <c r="C150" s="351">
        <v>178292057.05000001</v>
      </c>
      <c r="D150" s="351">
        <v>98116345.379999995</v>
      </c>
      <c r="E150" s="351">
        <v>97936490.590000004</v>
      </c>
      <c r="F150" s="351">
        <v>14128284.75</v>
      </c>
      <c r="G150" s="351">
        <v>4320542.25</v>
      </c>
      <c r="H150" s="352">
        <v>0</v>
      </c>
      <c r="I150" s="352">
        <v>0</v>
      </c>
      <c r="J150" s="352">
        <v>0</v>
      </c>
      <c r="K150" s="352">
        <v>0</v>
      </c>
      <c r="L150" s="352">
        <v>0</v>
      </c>
      <c r="M150" s="352">
        <v>0</v>
      </c>
      <c r="N150" s="327"/>
    </row>
    <row r="151" spans="1:14" ht="13.5" thickTop="1" x14ac:dyDescent="0.2">
      <c r="A151" s="254" t="s">
        <v>4</v>
      </c>
      <c r="B151" s="354">
        <f>SUM(B147:B150)</f>
        <v>39003934785.310005</v>
      </c>
      <c r="C151" s="354">
        <f>SUM(C147:C150)</f>
        <v>13309234496.369999</v>
      </c>
      <c r="D151" s="354">
        <f t="shared" ref="D151:M151" si="10">SUM(D147:D150)</f>
        <v>8846118125.3899975</v>
      </c>
      <c r="E151" s="354">
        <f t="shared" si="10"/>
        <v>15040818890.420002</v>
      </c>
      <c r="F151" s="354">
        <f t="shared" si="10"/>
        <v>1766044553.4400001</v>
      </c>
      <c r="G151" s="354">
        <f t="shared" si="10"/>
        <v>41718719.689999998</v>
      </c>
      <c r="H151" s="354">
        <f t="shared" si="10"/>
        <v>0</v>
      </c>
      <c r="I151" s="354">
        <f t="shared" si="10"/>
        <v>0</v>
      </c>
      <c r="J151" s="354">
        <f t="shared" si="10"/>
        <v>0</v>
      </c>
      <c r="K151" s="354">
        <f t="shared" si="10"/>
        <v>0</v>
      </c>
      <c r="L151" s="354">
        <f t="shared" si="10"/>
        <v>0</v>
      </c>
      <c r="M151" s="354">
        <f t="shared" si="10"/>
        <v>0</v>
      </c>
      <c r="N151" s="327"/>
    </row>
    <row r="152" spans="1:14" x14ac:dyDescent="0.2">
      <c r="A152" s="178"/>
      <c r="B152" s="356"/>
      <c r="C152" s="356"/>
      <c r="D152" s="356"/>
      <c r="E152" s="356"/>
      <c r="F152" s="356"/>
      <c r="G152" s="356"/>
      <c r="H152" s="356"/>
      <c r="I152" s="356"/>
      <c r="J152" s="356"/>
      <c r="K152" s="356"/>
      <c r="L152" s="356"/>
      <c r="M152" s="356"/>
      <c r="N152" s="307"/>
    </row>
    <row r="154" spans="1:14" x14ac:dyDescent="0.2">
      <c r="A154" s="318" t="s">
        <v>128</v>
      </c>
      <c r="B154" s="319"/>
      <c r="C154" s="319"/>
      <c r="D154" s="319"/>
      <c r="E154" s="319"/>
      <c r="F154" s="319"/>
      <c r="G154" s="319"/>
      <c r="H154" s="319"/>
      <c r="I154" s="320"/>
    </row>
    <row r="155" spans="1:14" ht="38.25" x14ac:dyDescent="0.2">
      <c r="A155" s="385" t="s">
        <v>80</v>
      </c>
      <c r="B155" s="385" t="s">
        <v>81</v>
      </c>
      <c r="C155" s="382" t="s">
        <v>82</v>
      </c>
      <c r="D155" s="382" t="s">
        <v>112</v>
      </c>
      <c r="E155" s="382" t="s">
        <v>114</v>
      </c>
      <c r="F155" s="382" t="s">
        <v>83</v>
      </c>
      <c r="G155" s="383" t="s">
        <v>113</v>
      </c>
      <c r="H155" s="384" t="s">
        <v>84</v>
      </c>
      <c r="I155" s="383" t="s">
        <v>85</v>
      </c>
    </row>
    <row r="156" spans="1:14" x14ac:dyDescent="0.2">
      <c r="A156" s="254" t="s">
        <v>86</v>
      </c>
      <c r="B156" s="327" t="s">
        <v>10</v>
      </c>
      <c r="C156" s="348">
        <v>356000000</v>
      </c>
      <c r="D156" s="363">
        <v>41016</v>
      </c>
      <c r="E156" s="363">
        <v>41381</v>
      </c>
      <c r="F156" s="364" t="s">
        <v>88</v>
      </c>
      <c r="G156" s="327" t="s">
        <v>89</v>
      </c>
      <c r="H156" s="363">
        <v>39372</v>
      </c>
      <c r="I156" s="365">
        <v>3</v>
      </c>
    </row>
    <row r="157" spans="1:14" x14ac:dyDescent="0.2">
      <c r="A157" s="254" t="s">
        <v>90</v>
      </c>
      <c r="B157" s="327" t="s">
        <v>91</v>
      </c>
      <c r="C157" s="348">
        <v>225000000</v>
      </c>
      <c r="D157" s="363">
        <v>41571</v>
      </c>
      <c r="E157" s="363">
        <v>41936</v>
      </c>
      <c r="F157" s="364" t="s">
        <v>92</v>
      </c>
      <c r="G157" s="327" t="s">
        <v>93</v>
      </c>
      <c r="H157" s="363">
        <v>39379</v>
      </c>
      <c r="I157" s="365">
        <v>4</v>
      </c>
    </row>
    <row r="158" spans="1:14" x14ac:dyDescent="0.2">
      <c r="A158" s="254" t="s">
        <v>94</v>
      </c>
      <c r="B158" s="327" t="s">
        <v>10</v>
      </c>
      <c r="C158" s="348">
        <v>155000000</v>
      </c>
      <c r="D158" s="363">
        <v>41345</v>
      </c>
      <c r="E158" s="363">
        <v>41710</v>
      </c>
      <c r="F158" s="364" t="s">
        <v>92</v>
      </c>
      <c r="G158" s="327" t="s">
        <v>93</v>
      </c>
      <c r="H158" s="363">
        <v>39519</v>
      </c>
      <c r="I158" s="365">
        <v>6</v>
      </c>
    </row>
    <row r="159" spans="1:14" x14ac:dyDescent="0.2">
      <c r="A159" s="254" t="s">
        <v>95</v>
      </c>
      <c r="B159" s="327" t="s">
        <v>10</v>
      </c>
      <c r="C159" s="348">
        <v>408500000</v>
      </c>
      <c r="D159" s="363">
        <v>41347</v>
      </c>
      <c r="E159" s="363">
        <v>41712</v>
      </c>
      <c r="F159" s="364" t="s">
        <v>88</v>
      </c>
      <c r="G159" s="327" t="s">
        <v>89</v>
      </c>
      <c r="H159" s="363">
        <v>39521</v>
      </c>
      <c r="I159" s="365">
        <v>7</v>
      </c>
    </row>
    <row r="160" spans="1:14" x14ac:dyDescent="0.2">
      <c r="A160" s="254" t="s">
        <v>97</v>
      </c>
      <c r="B160" s="327" t="s">
        <v>10</v>
      </c>
      <c r="C160" s="348">
        <v>550500000</v>
      </c>
      <c r="D160" s="363">
        <v>41050</v>
      </c>
      <c r="E160" s="363">
        <v>41415</v>
      </c>
      <c r="F160" s="364" t="s">
        <v>88</v>
      </c>
      <c r="G160" s="327" t="s">
        <v>89</v>
      </c>
      <c r="H160" s="363">
        <v>39773</v>
      </c>
      <c r="I160" s="365">
        <v>10</v>
      </c>
    </row>
    <row r="161" spans="1:9" x14ac:dyDescent="0.2">
      <c r="A161" s="254" t="s">
        <v>98</v>
      </c>
      <c r="B161" s="327" t="s">
        <v>10</v>
      </c>
      <c r="C161" s="348">
        <v>4791000000</v>
      </c>
      <c r="D161" s="363">
        <v>43539</v>
      </c>
      <c r="E161" s="363">
        <v>43905</v>
      </c>
      <c r="F161" s="364" t="s">
        <v>88</v>
      </c>
      <c r="G161" s="327" t="s">
        <v>89</v>
      </c>
      <c r="H161" s="363">
        <v>39898</v>
      </c>
      <c r="I161" s="365">
        <v>11</v>
      </c>
    </row>
    <row r="162" spans="1:9" x14ac:dyDescent="0.2">
      <c r="A162" s="254" t="s">
        <v>99</v>
      </c>
      <c r="B162" s="327" t="s">
        <v>10</v>
      </c>
      <c r="C162" s="348">
        <v>4766500000</v>
      </c>
      <c r="D162" s="363">
        <v>42144</v>
      </c>
      <c r="E162" s="363">
        <v>42510</v>
      </c>
      <c r="F162" s="364" t="s">
        <v>88</v>
      </c>
      <c r="G162" s="327" t="s">
        <v>89</v>
      </c>
      <c r="H162" s="363">
        <v>39974</v>
      </c>
      <c r="I162" s="365">
        <v>12</v>
      </c>
    </row>
    <row r="163" spans="1:9" x14ac:dyDescent="0.2">
      <c r="A163" s="254" t="s">
        <v>100</v>
      </c>
      <c r="B163" s="327" t="s">
        <v>10</v>
      </c>
      <c r="C163" s="348">
        <v>2041000000</v>
      </c>
      <c r="D163" s="363">
        <v>42066</v>
      </c>
      <c r="E163" s="363">
        <v>42432</v>
      </c>
      <c r="F163" s="364" t="s">
        <v>88</v>
      </c>
      <c r="G163" s="327" t="s">
        <v>89</v>
      </c>
      <c r="H163" s="363">
        <v>40059</v>
      </c>
      <c r="I163" s="365">
        <v>13</v>
      </c>
    </row>
    <row r="164" spans="1:9" x14ac:dyDescent="0.2">
      <c r="A164" s="254" t="s">
        <v>101</v>
      </c>
      <c r="B164" s="327" t="s">
        <v>10</v>
      </c>
      <c r="C164" s="348">
        <v>1000000000</v>
      </c>
      <c r="D164" s="363">
        <v>41712</v>
      </c>
      <c r="E164" s="363">
        <v>42077</v>
      </c>
      <c r="F164" s="364" t="s">
        <v>88</v>
      </c>
      <c r="G164" s="327" t="s">
        <v>89</v>
      </c>
      <c r="H164" s="363">
        <v>40081</v>
      </c>
      <c r="I164" s="365">
        <v>14</v>
      </c>
    </row>
    <row r="165" spans="1:9" x14ac:dyDescent="0.2">
      <c r="A165" s="254" t="s">
        <v>102</v>
      </c>
      <c r="B165" s="327" t="s">
        <v>10</v>
      </c>
      <c r="C165" s="348">
        <v>1135000000</v>
      </c>
      <c r="D165" s="363">
        <v>43815</v>
      </c>
      <c r="E165" s="363">
        <v>44181</v>
      </c>
      <c r="F165" s="364" t="s">
        <v>92</v>
      </c>
      <c r="G165" s="327" t="s">
        <v>93</v>
      </c>
      <c r="H165" s="363">
        <v>40163</v>
      </c>
      <c r="I165" s="365">
        <v>15</v>
      </c>
    </row>
    <row r="166" spans="1:9" x14ac:dyDescent="0.2">
      <c r="A166" s="254" t="s">
        <v>103</v>
      </c>
      <c r="B166" s="327" t="s">
        <v>10</v>
      </c>
      <c r="C166" s="348">
        <v>1210000000</v>
      </c>
      <c r="D166" s="363">
        <v>42060</v>
      </c>
      <c r="E166" s="363">
        <v>42425</v>
      </c>
      <c r="F166" s="364" t="s">
        <v>92</v>
      </c>
      <c r="G166" s="327" t="s">
        <v>93</v>
      </c>
      <c r="H166" s="363">
        <v>40234</v>
      </c>
      <c r="I166" s="365">
        <v>16</v>
      </c>
    </row>
    <row r="167" spans="1:9" x14ac:dyDescent="0.2">
      <c r="A167" s="254" t="s">
        <v>104</v>
      </c>
      <c r="B167" s="327" t="s">
        <v>105</v>
      </c>
      <c r="C167" s="348">
        <v>552000000</v>
      </c>
      <c r="D167" s="363">
        <v>41166</v>
      </c>
      <c r="E167" s="363">
        <v>41531</v>
      </c>
      <c r="F167" s="364" t="s">
        <v>92</v>
      </c>
      <c r="G167" s="327" t="s">
        <v>93</v>
      </c>
      <c r="H167" s="363">
        <v>40252</v>
      </c>
      <c r="I167" s="365">
        <v>17</v>
      </c>
    </row>
    <row r="168" spans="1:9" x14ac:dyDescent="0.2">
      <c r="A168" s="254" t="s">
        <v>106</v>
      </c>
      <c r="B168" s="327" t="s">
        <v>10</v>
      </c>
      <c r="C168" s="348">
        <v>5000000000</v>
      </c>
      <c r="D168" s="363">
        <v>42493</v>
      </c>
      <c r="E168" s="363">
        <v>42858</v>
      </c>
      <c r="F168" s="364" t="s">
        <v>88</v>
      </c>
      <c r="G168" s="327" t="s">
        <v>89</v>
      </c>
      <c r="H168" s="363">
        <v>40301</v>
      </c>
      <c r="I168" s="365">
        <v>18</v>
      </c>
    </row>
    <row r="169" spans="1:9" x14ac:dyDescent="0.2">
      <c r="A169" s="254" t="s">
        <v>107</v>
      </c>
      <c r="B169" s="327" t="s">
        <v>105</v>
      </c>
      <c r="C169" s="348">
        <v>500000000</v>
      </c>
      <c r="D169" s="363">
        <v>42247</v>
      </c>
      <c r="E169" s="363">
        <v>42613</v>
      </c>
      <c r="F169" s="364" t="s">
        <v>92</v>
      </c>
      <c r="G169" s="327" t="s">
        <v>93</v>
      </c>
      <c r="H169" s="363">
        <v>40421</v>
      </c>
      <c r="I169" s="365">
        <v>19</v>
      </c>
    </row>
    <row r="170" spans="1:9" x14ac:dyDescent="0.2">
      <c r="A170" s="254" t="s">
        <v>108</v>
      </c>
      <c r="B170" s="327" t="s">
        <v>10</v>
      </c>
      <c r="C170" s="348">
        <v>1000000000</v>
      </c>
      <c r="D170" s="363">
        <v>44292</v>
      </c>
      <c r="E170" s="363">
        <v>44657</v>
      </c>
      <c r="F170" s="364" t="s">
        <v>92</v>
      </c>
      <c r="G170" s="327" t="s">
        <v>93</v>
      </c>
      <c r="H170" s="363">
        <v>40639</v>
      </c>
      <c r="I170" s="365">
        <v>20</v>
      </c>
    </row>
    <row r="171" spans="1:9" x14ac:dyDescent="0.2">
      <c r="A171" s="254" t="s">
        <v>109</v>
      </c>
      <c r="B171" s="327" t="s">
        <v>10</v>
      </c>
      <c r="C171" s="348">
        <v>1200000000</v>
      </c>
      <c r="D171" s="363">
        <v>43259</v>
      </c>
      <c r="E171" s="363">
        <v>43624</v>
      </c>
      <c r="F171" s="364" t="s">
        <v>88</v>
      </c>
      <c r="G171" s="327" t="s">
        <v>89</v>
      </c>
      <c r="H171" s="363">
        <v>40702</v>
      </c>
      <c r="I171" s="365">
        <v>21</v>
      </c>
    </row>
    <row r="172" spans="1:9" x14ac:dyDescent="0.2">
      <c r="A172" s="254" t="s">
        <v>110</v>
      </c>
      <c r="B172" s="327" t="s">
        <v>10</v>
      </c>
      <c r="C172" s="348">
        <v>500000000</v>
      </c>
      <c r="D172" s="363">
        <v>43259</v>
      </c>
      <c r="E172" s="363">
        <v>43624</v>
      </c>
      <c r="F172" s="364" t="s">
        <v>92</v>
      </c>
      <c r="G172" s="327" t="s">
        <v>93</v>
      </c>
      <c r="H172" s="363">
        <v>40702</v>
      </c>
      <c r="I172" s="365">
        <v>22</v>
      </c>
    </row>
    <row r="173" spans="1:9" x14ac:dyDescent="0.2">
      <c r="A173" s="254" t="s">
        <v>111</v>
      </c>
      <c r="B173" s="327" t="s">
        <v>10</v>
      </c>
      <c r="C173" s="349">
        <v>1730000000</v>
      </c>
      <c r="D173" s="366">
        <v>41935</v>
      </c>
      <c r="E173" s="363">
        <v>42300</v>
      </c>
      <c r="F173" s="364" t="s">
        <v>88</v>
      </c>
      <c r="G173" s="327" t="s">
        <v>89</v>
      </c>
      <c r="H173" s="363">
        <v>40809</v>
      </c>
      <c r="I173" s="365">
        <v>25</v>
      </c>
    </row>
    <row r="174" spans="1:9" x14ac:dyDescent="0.2">
      <c r="A174" s="254" t="s">
        <v>130</v>
      </c>
      <c r="B174" s="327" t="s">
        <v>10</v>
      </c>
      <c r="C174" s="349">
        <v>1500000000</v>
      </c>
      <c r="D174" s="367">
        <v>46308</v>
      </c>
      <c r="E174" s="367">
        <v>46673</v>
      </c>
      <c r="F174" s="364" t="s">
        <v>92</v>
      </c>
      <c r="G174" s="327" t="s">
        <v>93</v>
      </c>
      <c r="H174" s="363">
        <v>40829</v>
      </c>
      <c r="I174" s="365">
        <v>24</v>
      </c>
    </row>
    <row r="175" spans="1:9" s="307" customFormat="1" x14ac:dyDescent="0.2">
      <c r="A175" s="254" t="s">
        <v>131</v>
      </c>
      <c r="B175" s="327" t="s">
        <v>10</v>
      </c>
      <c r="C175" s="349">
        <v>2010000000</v>
      </c>
      <c r="D175" s="367">
        <v>41974</v>
      </c>
      <c r="E175" s="367">
        <v>42339</v>
      </c>
      <c r="F175" s="364" t="s">
        <v>88</v>
      </c>
      <c r="G175" s="365" t="s">
        <v>89</v>
      </c>
      <c r="H175" s="363">
        <v>40871</v>
      </c>
      <c r="I175" s="365">
        <v>26</v>
      </c>
    </row>
    <row r="176" spans="1:9" s="307" customFormat="1" x14ac:dyDescent="0.2">
      <c r="A176" s="254" t="s">
        <v>132</v>
      </c>
      <c r="B176" s="307" t="s">
        <v>10</v>
      </c>
      <c r="C176" s="349">
        <v>850000000</v>
      </c>
      <c r="D176" s="367">
        <v>42543</v>
      </c>
      <c r="E176" s="367">
        <v>42908</v>
      </c>
      <c r="F176" s="364" t="s">
        <v>92</v>
      </c>
      <c r="G176" s="365" t="s">
        <v>93</v>
      </c>
      <c r="H176" s="363">
        <v>40899</v>
      </c>
      <c r="I176" s="365">
        <v>27</v>
      </c>
    </row>
    <row r="177" spans="1:10" s="307" customFormat="1" x14ac:dyDescent="0.2">
      <c r="A177" s="377" t="s">
        <v>133</v>
      </c>
      <c r="B177" s="378" t="s">
        <v>105</v>
      </c>
      <c r="C177" s="379">
        <v>500000000</v>
      </c>
      <c r="D177" s="373">
        <v>42760</v>
      </c>
      <c r="E177" s="373">
        <v>42760</v>
      </c>
      <c r="F177" s="371" t="s">
        <v>92</v>
      </c>
      <c r="G177" s="378" t="s">
        <v>93</v>
      </c>
      <c r="H177" s="370">
        <v>40925</v>
      </c>
      <c r="I177" s="372">
        <v>28</v>
      </c>
      <c r="J177" s="327"/>
    </row>
    <row r="178" spans="1:10" s="307" customFormat="1" x14ac:dyDescent="0.2">
      <c r="A178" s="178"/>
      <c r="C178" s="380"/>
      <c r="D178" s="366"/>
      <c r="E178" s="366"/>
      <c r="F178" s="381"/>
      <c r="H178" s="366"/>
    </row>
    <row r="179" spans="1:10" x14ac:dyDescent="0.2">
      <c r="A179" s="307"/>
      <c r="B179" s="307"/>
      <c r="C179" s="307"/>
      <c r="D179" s="307"/>
      <c r="E179" s="307"/>
      <c r="F179" s="307"/>
      <c r="G179" s="307"/>
      <c r="H179" s="307"/>
      <c r="I179" s="307"/>
      <c r="J179" s="307"/>
    </row>
  </sheetData>
  <mergeCells count="5">
    <mergeCell ref="A5:F5"/>
    <mergeCell ref="A13:F13"/>
    <mergeCell ref="A48:F48"/>
    <mergeCell ref="A84:F84"/>
    <mergeCell ref="G84:L84"/>
  </mergeCells>
  <pageMargins left="0.7" right="0.7" top="0.78740157499999996" bottom="0.78740157499999996" header="0.3" footer="0.3"/>
  <pageSetup paperSize="9" orientation="portrait" r:id="rId1"/>
  <ignoredErrors>
    <ignoredError sqref="B113:B117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O177"/>
  <sheetViews>
    <sheetView workbookViewId="0">
      <selection activeCell="A184" sqref="A184"/>
    </sheetView>
  </sheetViews>
  <sheetFormatPr baseColWidth="10" defaultRowHeight="12.75" x14ac:dyDescent="0.2"/>
  <cols>
    <col min="1" max="1" width="54" style="3" customWidth="1"/>
    <col min="2" max="2" width="24.5703125" style="3" bestFit="1" customWidth="1"/>
    <col min="3" max="3" width="23.85546875" style="3" customWidth="1"/>
    <col min="4" max="4" width="37" style="3" customWidth="1"/>
    <col min="5" max="5" width="22.140625" style="3" bestFit="1" customWidth="1"/>
    <col min="6" max="6" width="24" style="3" bestFit="1" customWidth="1"/>
    <col min="7" max="10" width="22.140625" style="3" bestFit="1" customWidth="1"/>
    <col min="11" max="11" width="23.42578125" style="3" bestFit="1" customWidth="1"/>
    <col min="12" max="12" width="24.7109375" style="3" bestFit="1" customWidth="1"/>
    <col min="13" max="13" width="15.5703125" style="3" bestFit="1" customWidth="1"/>
    <col min="14" max="16384" width="11.42578125" style="3"/>
  </cols>
  <sheetData>
    <row r="1" spans="1:7" x14ac:dyDescent="0.2">
      <c r="A1" s="22" t="s">
        <v>0</v>
      </c>
      <c r="B1" s="18"/>
      <c r="C1" s="18"/>
      <c r="D1" s="18"/>
      <c r="E1" s="18"/>
    </row>
    <row r="2" spans="1:7" x14ac:dyDescent="0.2">
      <c r="A2" s="18" t="s">
        <v>1</v>
      </c>
      <c r="B2" s="18"/>
      <c r="C2" s="26">
        <v>40908</v>
      </c>
      <c r="E2" s="18"/>
    </row>
    <row r="3" spans="1:7" x14ac:dyDescent="0.2">
      <c r="A3" s="18" t="s">
        <v>9</v>
      </c>
      <c r="B3" s="18"/>
      <c r="C3" s="8" t="s">
        <v>10</v>
      </c>
      <c r="E3" s="18"/>
      <c r="G3" s="46"/>
    </row>
    <row r="4" spans="1:7" x14ac:dyDescent="0.2">
      <c r="A4" s="18"/>
      <c r="B4" s="18"/>
      <c r="C4" s="18"/>
      <c r="D4" s="18"/>
      <c r="E4" s="18"/>
      <c r="G4" s="60"/>
    </row>
    <row r="5" spans="1:7" x14ac:dyDescent="0.2">
      <c r="A5" s="638" t="s">
        <v>13</v>
      </c>
      <c r="B5" s="639"/>
      <c r="C5" s="639"/>
      <c r="D5" s="639"/>
      <c r="E5" s="639"/>
      <c r="F5" s="640"/>
      <c r="G5" s="60"/>
    </row>
    <row r="6" spans="1:7" ht="12.75" customHeight="1" x14ac:dyDescent="0.2">
      <c r="A6" s="34"/>
      <c r="B6" s="34" t="s">
        <v>4</v>
      </c>
      <c r="C6" s="34" t="s">
        <v>5</v>
      </c>
      <c r="D6" s="34" t="s">
        <v>76</v>
      </c>
      <c r="E6" s="24" t="s">
        <v>79</v>
      </c>
      <c r="F6" s="59" t="s">
        <v>11</v>
      </c>
      <c r="G6" s="29"/>
    </row>
    <row r="7" spans="1:7" x14ac:dyDescent="0.2">
      <c r="A7" s="10" t="s">
        <v>2</v>
      </c>
      <c r="B7" s="20">
        <v>31886211330.599998</v>
      </c>
      <c r="C7" s="10">
        <f>B7/$B$10</f>
        <v>0.74576075234212946</v>
      </c>
      <c r="D7" s="7">
        <v>0.47475437999999998</v>
      </c>
      <c r="E7" s="39">
        <v>26947</v>
      </c>
      <c r="F7" s="37">
        <v>1183293.5514380001</v>
      </c>
      <c r="G7" s="60"/>
    </row>
    <row r="8" spans="1:7" x14ac:dyDescent="0.2">
      <c r="A8" s="10" t="s">
        <v>3</v>
      </c>
      <c r="B8" s="13">
        <v>5266564166.1700001</v>
      </c>
      <c r="C8" s="10">
        <f>B8/$B$10</f>
        <v>0.12317540061750366</v>
      </c>
      <c r="D8" s="7">
        <v>0.13034109999999999</v>
      </c>
      <c r="E8" s="41">
        <v>426</v>
      </c>
      <c r="F8" s="32">
        <v>12362826.681155</v>
      </c>
      <c r="G8" s="60"/>
    </row>
    <row r="9" spans="1:7" x14ac:dyDescent="0.2">
      <c r="A9" s="10" t="s">
        <v>78</v>
      </c>
      <c r="B9" s="27">
        <v>5603847495.8699999</v>
      </c>
      <c r="C9" s="10">
        <f>B9/$B$10</f>
        <v>0.13106384704036683</v>
      </c>
      <c r="D9" s="21"/>
      <c r="E9" s="68"/>
      <c r="F9" s="14"/>
      <c r="G9" s="46"/>
    </row>
    <row r="10" spans="1:7" x14ac:dyDescent="0.2">
      <c r="A10" s="12" t="s">
        <v>7</v>
      </c>
      <c r="B10" s="28">
        <f>SUM(B7:B9)</f>
        <v>42756622992.639999</v>
      </c>
      <c r="C10" s="12">
        <f>B10/$B$10</f>
        <v>1</v>
      </c>
      <c r="D10" s="12">
        <f>B7/(B7+B8)*D7+B8/(B7+B8)*D8</f>
        <v>0.42593233064977665</v>
      </c>
      <c r="E10" s="64">
        <f>SUM(E7:E9)</f>
        <v>27373</v>
      </c>
      <c r="F10" s="52">
        <f>(B7+B8)/E10</f>
        <v>1357278.1754564715</v>
      </c>
      <c r="G10" s="46"/>
    </row>
    <row r="11" spans="1:7" s="46" customFormat="1" x14ac:dyDescent="0.2">
      <c r="A11" s="211"/>
      <c r="B11" s="212"/>
      <c r="C11" s="211"/>
      <c r="D11" s="211"/>
      <c r="E11" s="213"/>
      <c r="F11" s="214"/>
    </row>
    <row r="13" spans="1:7" x14ac:dyDescent="0.2">
      <c r="A13" s="638" t="s">
        <v>36</v>
      </c>
      <c r="B13" s="639"/>
      <c r="C13" s="639"/>
      <c r="D13" s="639"/>
      <c r="E13" s="639"/>
      <c r="F13" s="640"/>
    </row>
    <row r="14" spans="1:7" x14ac:dyDescent="0.2">
      <c r="A14" s="62" t="s">
        <v>14</v>
      </c>
      <c r="B14" s="11"/>
      <c r="C14" s="11"/>
      <c r="D14" s="11"/>
      <c r="E14" s="11"/>
      <c r="F14" s="11"/>
    </row>
    <row r="15" spans="1:7" x14ac:dyDescent="0.2">
      <c r="A15" s="77"/>
      <c r="B15" s="60"/>
      <c r="C15" s="60"/>
      <c r="D15" s="60"/>
      <c r="E15" s="60"/>
      <c r="F15" s="60"/>
    </row>
    <row r="16" spans="1:7" x14ac:dyDescent="0.2">
      <c r="A16" s="42" t="s">
        <v>31</v>
      </c>
      <c r="B16" s="143"/>
      <c r="C16" s="143"/>
      <c r="D16" s="46"/>
      <c r="E16" s="46"/>
      <c r="F16" s="46"/>
    </row>
    <row r="17" spans="1:10" x14ac:dyDescent="0.2">
      <c r="A17" s="145"/>
      <c r="B17" s="144"/>
      <c r="C17" s="144"/>
    </row>
    <row r="18" spans="1:10" x14ac:dyDescent="0.2">
      <c r="A18" s="78" t="s">
        <v>15</v>
      </c>
      <c r="B18" s="146" t="s">
        <v>16</v>
      </c>
      <c r="C18" s="147" t="s">
        <v>17</v>
      </c>
      <c r="D18" s="90" t="s">
        <v>35</v>
      </c>
    </row>
    <row r="19" spans="1:10" x14ac:dyDescent="0.2">
      <c r="A19" s="83" t="s">
        <v>18</v>
      </c>
      <c r="B19" s="142">
        <v>4760950383.0699997</v>
      </c>
      <c r="C19" s="35">
        <v>6458</v>
      </c>
      <c r="D19" s="92">
        <f>B19/$B$30</f>
        <v>0.14931063253981181</v>
      </c>
    </row>
    <row r="20" spans="1:10" x14ac:dyDescent="0.2">
      <c r="A20" s="74" t="s">
        <v>19</v>
      </c>
      <c r="B20" s="141">
        <v>4888682981.1599998</v>
      </c>
      <c r="C20" s="19">
        <v>4026</v>
      </c>
      <c r="D20" s="92">
        <f t="shared" ref="D20:D30" si="0">B20/$B$30</f>
        <v>0.1533165207516678</v>
      </c>
    </row>
    <row r="21" spans="1:10" x14ac:dyDescent="0.2">
      <c r="A21" s="74" t="s">
        <v>20</v>
      </c>
      <c r="B21" s="141">
        <v>22236577966.369999</v>
      </c>
      <c r="C21" s="19">
        <v>16463</v>
      </c>
      <c r="D21" s="92">
        <f t="shared" si="0"/>
        <v>0.6973728467085204</v>
      </c>
    </row>
    <row r="22" spans="1:10" x14ac:dyDescent="0.2">
      <c r="A22" s="74" t="s">
        <v>21</v>
      </c>
      <c r="B22" s="54"/>
      <c r="C22" s="19"/>
      <c r="D22" s="92">
        <f t="shared" si="0"/>
        <v>0</v>
      </c>
    </row>
    <row r="23" spans="1:10" x14ac:dyDescent="0.2">
      <c r="A23" s="74" t="s">
        <v>22</v>
      </c>
      <c r="B23" s="71"/>
      <c r="C23" s="71"/>
      <c r="D23" s="92">
        <f t="shared" si="0"/>
        <v>0</v>
      </c>
    </row>
    <row r="24" spans="1:10" x14ac:dyDescent="0.2">
      <c r="A24" s="74" t="s">
        <v>23</v>
      </c>
      <c r="B24" s="71"/>
      <c r="C24" s="71"/>
      <c r="D24" s="92">
        <f t="shared" si="0"/>
        <v>0</v>
      </c>
    </row>
    <row r="25" spans="1:10" x14ac:dyDescent="0.2">
      <c r="A25" s="74" t="s">
        <v>24</v>
      </c>
      <c r="B25" s="71"/>
      <c r="C25" s="71"/>
      <c r="D25" s="92">
        <f t="shared" si="0"/>
        <v>0</v>
      </c>
    </row>
    <row r="26" spans="1:10" x14ac:dyDescent="0.2">
      <c r="A26" s="74" t="s">
        <v>25</v>
      </c>
      <c r="B26" s="71"/>
      <c r="C26" s="71"/>
      <c r="D26" s="92">
        <f t="shared" si="0"/>
        <v>0</v>
      </c>
    </row>
    <row r="27" spans="1:10" x14ac:dyDescent="0.2">
      <c r="A27" s="74" t="s">
        <v>26</v>
      </c>
      <c r="B27" s="71"/>
      <c r="C27" s="71"/>
      <c r="D27" s="92">
        <f t="shared" si="0"/>
        <v>0</v>
      </c>
    </row>
    <row r="28" spans="1:10" x14ac:dyDescent="0.2">
      <c r="A28" s="74" t="s">
        <v>27</v>
      </c>
      <c r="B28" s="71"/>
      <c r="C28" s="71"/>
      <c r="D28" s="92">
        <f t="shared" si="0"/>
        <v>0</v>
      </c>
    </row>
    <row r="29" spans="1:10" ht="13.5" thickBot="1" x14ac:dyDescent="0.25">
      <c r="A29" s="38" t="s">
        <v>28</v>
      </c>
      <c r="B29" s="56"/>
      <c r="C29" s="56"/>
      <c r="D29" s="166">
        <f t="shared" si="0"/>
        <v>0</v>
      </c>
    </row>
    <row r="30" spans="1:10" ht="13.5" thickTop="1" x14ac:dyDescent="0.2">
      <c r="A30" s="49" t="s">
        <v>4</v>
      </c>
      <c r="B30" s="5">
        <f>SUM(B19:B29)</f>
        <v>31886211330.599998</v>
      </c>
      <c r="C30" s="5">
        <f>SUM(C19:C29)</f>
        <v>26947</v>
      </c>
      <c r="D30" s="165">
        <f t="shared" si="0"/>
        <v>1</v>
      </c>
      <c r="J30" s="163"/>
    </row>
    <row r="31" spans="1:10" x14ac:dyDescent="0.2">
      <c r="A31" s="47"/>
      <c r="B31" s="82"/>
      <c r="C31" s="82"/>
      <c r="J31" s="164"/>
    </row>
    <row r="32" spans="1:10" x14ac:dyDescent="0.2">
      <c r="A32" s="42" t="s">
        <v>32</v>
      </c>
      <c r="B32" s="33"/>
      <c r="C32" s="33"/>
      <c r="D32" s="4"/>
      <c r="E32" s="4"/>
      <c r="F32" s="4"/>
    </row>
    <row r="33" spans="1:6" x14ac:dyDescent="0.2">
      <c r="A33" s="15"/>
      <c r="B33" s="15"/>
      <c r="C33" s="15"/>
    </row>
    <row r="34" spans="1:6" x14ac:dyDescent="0.2">
      <c r="A34" s="88" t="s">
        <v>29</v>
      </c>
      <c r="B34" s="89" t="s">
        <v>16</v>
      </c>
      <c r="C34" s="89" t="s">
        <v>17</v>
      </c>
      <c r="D34" s="90" t="s">
        <v>35</v>
      </c>
    </row>
    <row r="35" spans="1:6" x14ac:dyDescent="0.2">
      <c r="A35" s="67" t="s">
        <v>18</v>
      </c>
      <c r="B35" s="141">
        <v>7251875197.5600004</v>
      </c>
      <c r="C35" s="49">
        <v>8752</v>
      </c>
      <c r="D35" s="92">
        <f>B35/$B$46</f>
        <v>0.22742981668068693</v>
      </c>
    </row>
    <row r="36" spans="1:6" x14ac:dyDescent="0.2">
      <c r="A36" s="67" t="s">
        <v>19</v>
      </c>
      <c r="B36" s="141">
        <v>8202736548.6400003</v>
      </c>
      <c r="C36" s="49">
        <v>6608</v>
      </c>
      <c r="D36" s="92">
        <f t="shared" ref="D36:D44" si="1">B36/$B$46</f>
        <v>0.25725027233850584</v>
      </c>
    </row>
    <row r="37" spans="1:6" x14ac:dyDescent="0.2">
      <c r="A37" s="67" t="s">
        <v>20</v>
      </c>
      <c r="B37" s="141">
        <v>15985617281.52</v>
      </c>
      <c r="C37" s="49">
        <v>11304</v>
      </c>
      <c r="D37" s="92">
        <f t="shared" si="1"/>
        <v>0.50133322882982978</v>
      </c>
    </row>
    <row r="38" spans="1:6" x14ac:dyDescent="0.2">
      <c r="A38" s="67" t="s">
        <v>21</v>
      </c>
      <c r="B38" s="141">
        <v>406442209.44</v>
      </c>
      <c r="C38" s="49">
        <v>262</v>
      </c>
      <c r="D38" s="92">
        <f t="shared" si="1"/>
        <v>1.2746644787176478E-2</v>
      </c>
    </row>
    <row r="39" spans="1:6" x14ac:dyDescent="0.2">
      <c r="A39" s="67" t="s">
        <v>22</v>
      </c>
      <c r="B39" s="141">
        <v>39540093.439999998</v>
      </c>
      <c r="C39" s="49">
        <v>21</v>
      </c>
      <c r="D39" s="92">
        <f t="shared" si="1"/>
        <v>1.2400373638010375E-3</v>
      </c>
    </row>
    <row r="40" spans="1:6" x14ac:dyDescent="0.2">
      <c r="A40" s="67" t="s">
        <v>23</v>
      </c>
      <c r="B40" s="54"/>
      <c r="C40" s="49"/>
      <c r="D40" s="92">
        <f t="shared" si="1"/>
        <v>0</v>
      </c>
    </row>
    <row r="41" spans="1:6" x14ac:dyDescent="0.2">
      <c r="A41" s="67" t="s">
        <v>24</v>
      </c>
      <c r="B41" s="17"/>
      <c r="C41" s="137"/>
      <c r="D41" s="92">
        <f t="shared" si="1"/>
        <v>0</v>
      </c>
    </row>
    <row r="42" spans="1:6" x14ac:dyDescent="0.2">
      <c r="A42" s="67" t="s">
        <v>25</v>
      </c>
      <c r="B42" s="71"/>
      <c r="C42" s="138"/>
      <c r="D42" s="92">
        <f t="shared" si="1"/>
        <v>0</v>
      </c>
    </row>
    <row r="43" spans="1:6" x14ac:dyDescent="0.2">
      <c r="A43" s="67" t="s">
        <v>26</v>
      </c>
      <c r="B43" s="71"/>
      <c r="C43" s="138"/>
      <c r="D43" s="92">
        <f t="shared" si="1"/>
        <v>0</v>
      </c>
    </row>
    <row r="44" spans="1:6" x14ac:dyDescent="0.2">
      <c r="A44" s="67" t="s">
        <v>27</v>
      </c>
      <c r="B44" s="71"/>
      <c r="C44" s="138"/>
      <c r="D44" s="92">
        <f t="shared" si="1"/>
        <v>0</v>
      </c>
    </row>
    <row r="45" spans="1:6" ht="13.5" thickBot="1" x14ac:dyDescent="0.25">
      <c r="A45" s="43" t="s">
        <v>28</v>
      </c>
      <c r="B45" s="56"/>
      <c r="C45" s="56"/>
      <c r="D45" s="166">
        <f>B45/$B$46</f>
        <v>0</v>
      </c>
    </row>
    <row r="46" spans="1:6" ht="13.5" thickTop="1" x14ac:dyDescent="0.2">
      <c r="A46" s="19" t="s">
        <v>4</v>
      </c>
      <c r="B46" s="140">
        <f>SUM(B35:B45)</f>
        <v>31886211330.599998</v>
      </c>
      <c r="C46" s="140">
        <f>SUM(C35:C45)</f>
        <v>26947</v>
      </c>
      <c r="D46" s="165">
        <f>B46/$B$46</f>
        <v>1</v>
      </c>
    </row>
    <row r="48" spans="1:6" x14ac:dyDescent="0.2">
      <c r="A48" s="641" t="s">
        <v>30</v>
      </c>
      <c r="B48" s="641"/>
      <c r="C48" s="641"/>
      <c r="D48" s="641"/>
      <c r="E48" s="641"/>
      <c r="F48" s="641"/>
    </row>
    <row r="49" spans="1:4" x14ac:dyDescent="0.2">
      <c r="A49" s="81"/>
      <c r="B49" s="51"/>
      <c r="C49" s="51"/>
    </row>
    <row r="50" spans="1:4" x14ac:dyDescent="0.2">
      <c r="A50" s="42" t="s">
        <v>33</v>
      </c>
      <c r="B50" s="84"/>
      <c r="C50" s="84"/>
    </row>
    <row r="51" spans="1:4" x14ac:dyDescent="0.2">
      <c r="A51" s="86"/>
      <c r="B51" s="86"/>
      <c r="C51" s="86"/>
    </row>
    <row r="52" spans="1:4" x14ac:dyDescent="0.2">
      <c r="A52" s="85" t="s">
        <v>15</v>
      </c>
      <c r="B52" s="48" t="s">
        <v>16</v>
      </c>
      <c r="C52" s="58" t="s">
        <v>17</v>
      </c>
      <c r="D52" s="90" t="s">
        <v>35</v>
      </c>
    </row>
    <row r="53" spans="1:4" x14ac:dyDescent="0.2">
      <c r="A53" s="6" t="s">
        <v>18</v>
      </c>
      <c r="B53" s="23">
        <v>4980239418.2299995</v>
      </c>
      <c r="C53" s="73">
        <v>397</v>
      </c>
      <c r="D53" s="92">
        <f>B53/$B$64</f>
        <v>0.94563348344452669</v>
      </c>
    </row>
    <row r="54" spans="1:4" x14ac:dyDescent="0.2">
      <c r="A54" s="6" t="s">
        <v>19</v>
      </c>
      <c r="B54" s="50">
        <v>105060374.81</v>
      </c>
      <c r="C54" s="9">
        <v>14</v>
      </c>
      <c r="D54" s="92">
        <f t="shared" ref="D54:D64" si="2">B54/$B$64</f>
        <v>1.9948560673590441E-2</v>
      </c>
    </row>
    <row r="55" spans="1:4" x14ac:dyDescent="0.2">
      <c r="A55" s="6" t="s">
        <v>20</v>
      </c>
      <c r="B55" s="50">
        <v>181264373.12</v>
      </c>
      <c r="C55" s="9">
        <v>15</v>
      </c>
      <c r="D55" s="92">
        <f t="shared" si="2"/>
        <v>3.4417955881882852E-2</v>
      </c>
    </row>
    <row r="56" spans="1:4" x14ac:dyDescent="0.2">
      <c r="A56" s="6" t="s">
        <v>21</v>
      </c>
      <c r="B56" s="65"/>
      <c r="C56" s="70"/>
      <c r="D56" s="92">
        <f t="shared" si="2"/>
        <v>0</v>
      </c>
    </row>
    <row r="57" spans="1:4" x14ac:dyDescent="0.2">
      <c r="A57" s="6" t="s">
        <v>22</v>
      </c>
      <c r="B57" s="40"/>
      <c r="C57" s="40"/>
      <c r="D57" s="92">
        <f t="shared" si="2"/>
        <v>0</v>
      </c>
    </row>
    <row r="58" spans="1:4" x14ac:dyDescent="0.2">
      <c r="A58" s="6" t="s">
        <v>23</v>
      </c>
      <c r="B58" s="40"/>
      <c r="C58" s="40"/>
      <c r="D58" s="92">
        <f t="shared" si="2"/>
        <v>0</v>
      </c>
    </row>
    <row r="59" spans="1:4" x14ac:dyDescent="0.2">
      <c r="A59" s="6" t="s">
        <v>24</v>
      </c>
      <c r="B59" s="40"/>
      <c r="C59" s="40"/>
      <c r="D59" s="92">
        <f t="shared" si="2"/>
        <v>0</v>
      </c>
    </row>
    <row r="60" spans="1:4" x14ac:dyDescent="0.2">
      <c r="A60" s="6" t="s">
        <v>25</v>
      </c>
      <c r="B60" s="40"/>
      <c r="C60" s="40"/>
      <c r="D60" s="92">
        <f t="shared" si="2"/>
        <v>0</v>
      </c>
    </row>
    <row r="61" spans="1:4" x14ac:dyDescent="0.2">
      <c r="A61" s="6" t="s">
        <v>26</v>
      </c>
      <c r="B61" s="40"/>
      <c r="C61" s="40"/>
      <c r="D61" s="92">
        <f t="shared" si="2"/>
        <v>0</v>
      </c>
    </row>
    <row r="62" spans="1:4" x14ac:dyDescent="0.2">
      <c r="A62" s="6" t="s">
        <v>27</v>
      </c>
      <c r="B62" s="40"/>
      <c r="C62" s="40"/>
      <c r="D62" s="92">
        <f t="shared" si="2"/>
        <v>0</v>
      </c>
    </row>
    <row r="63" spans="1:4" ht="13.5" thickBot="1" x14ac:dyDescent="0.25">
      <c r="A63" s="25" t="s">
        <v>28</v>
      </c>
      <c r="B63" s="63"/>
      <c r="C63" s="63"/>
      <c r="D63" s="166">
        <f t="shared" si="2"/>
        <v>0</v>
      </c>
    </row>
    <row r="64" spans="1:4" ht="13.5" thickTop="1" x14ac:dyDescent="0.2">
      <c r="A64" s="1" t="s">
        <v>4</v>
      </c>
      <c r="B64" s="5">
        <f>SUM(B53:B63)</f>
        <v>5266564166.1599998</v>
      </c>
      <c r="C64" s="5">
        <f>SUM(C53:C63)</f>
        <v>426</v>
      </c>
      <c r="D64" s="165">
        <f t="shared" si="2"/>
        <v>1</v>
      </c>
    </row>
    <row r="65" spans="1:4" x14ac:dyDescent="0.2">
      <c r="A65" s="2"/>
      <c r="B65" s="66"/>
      <c r="C65" s="66"/>
    </row>
    <row r="66" spans="1:4" x14ac:dyDescent="0.2">
      <c r="A66" s="2"/>
      <c r="B66" s="66"/>
      <c r="C66" s="66"/>
    </row>
    <row r="67" spans="1:4" x14ac:dyDescent="0.2">
      <c r="A67" s="42" t="s">
        <v>34</v>
      </c>
      <c r="B67" s="84"/>
      <c r="C67" s="84"/>
    </row>
    <row r="68" spans="1:4" x14ac:dyDescent="0.2">
      <c r="A68" s="55"/>
      <c r="B68" s="55"/>
      <c r="C68" s="55"/>
    </row>
    <row r="69" spans="1:4" x14ac:dyDescent="0.2">
      <c r="A69" s="57" t="s">
        <v>29</v>
      </c>
      <c r="B69" s="48" t="s">
        <v>16</v>
      </c>
      <c r="C69" s="58" t="s">
        <v>17</v>
      </c>
      <c r="D69" s="90" t="s">
        <v>35</v>
      </c>
    </row>
    <row r="70" spans="1:4" x14ac:dyDescent="0.2">
      <c r="A70" s="75" t="s">
        <v>18</v>
      </c>
      <c r="B70" s="23">
        <v>5032234436.0500002</v>
      </c>
      <c r="C70" s="73">
        <v>407</v>
      </c>
      <c r="D70" s="92">
        <f>B70/$B$64</f>
        <v>0.95550614732548567</v>
      </c>
    </row>
    <row r="71" spans="1:4" x14ac:dyDescent="0.2">
      <c r="A71" s="80" t="s">
        <v>19</v>
      </c>
      <c r="B71" s="50">
        <v>176082616.5</v>
      </c>
      <c r="C71" s="9">
        <v>12</v>
      </c>
      <c r="D71" s="92">
        <f t="shared" ref="D71:D81" si="3">B71/$B$64</f>
        <v>3.3434058893919601E-2</v>
      </c>
    </row>
    <row r="72" spans="1:4" x14ac:dyDescent="0.2">
      <c r="A72" s="80" t="s">
        <v>20</v>
      </c>
      <c r="B72" s="50">
        <v>50059613.619999997</v>
      </c>
      <c r="C72" s="9">
        <v>6</v>
      </c>
      <c r="D72" s="92">
        <f t="shared" si="3"/>
        <v>9.5051749187174284E-3</v>
      </c>
    </row>
    <row r="73" spans="1:4" x14ac:dyDescent="0.2">
      <c r="A73" s="80" t="s">
        <v>21</v>
      </c>
      <c r="B73" s="17">
        <v>8187500</v>
      </c>
      <c r="C73" s="70">
        <v>1</v>
      </c>
      <c r="D73" s="92">
        <f t="shared" si="3"/>
        <v>1.5546188637761793E-3</v>
      </c>
    </row>
    <row r="74" spans="1:4" x14ac:dyDescent="0.2">
      <c r="A74" s="80" t="s">
        <v>22</v>
      </c>
      <c r="B74" s="17"/>
      <c r="C74" s="70"/>
      <c r="D74" s="92">
        <f t="shared" si="3"/>
        <v>0</v>
      </c>
    </row>
    <row r="75" spans="1:4" x14ac:dyDescent="0.2">
      <c r="A75" s="80" t="s">
        <v>23</v>
      </c>
      <c r="B75" s="17"/>
      <c r="C75" s="70"/>
      <c r="D75" s="92">
        <f t="shared" si="3"/>
        <v>0</v>
      </c>
    </row>
    <row r="76" spans="1:4" x14ac:dyDescent="0.2">
      <c r="A76" s="80" t="s">
        <v>24</v>
      </c>
      <c r="B76" s="17"/>
      <c r="C76" s="70"/>
      <c r="D76" s="92">
        <f t="shared" si="3"/>
        <v>0</v>
      </c>
    </row>
    <row r="77" spans="1:4" x14ac:dyDescent="0.2">
      <c r="A77" s="80" t="s">
        <v>25</v>
      </c>
      <c r="B77" s="40"/>
      <c r="C77" s="40"/>
      <c r="D77" s="92">
        <f t="shared" si="3"/>
        <v>0</v>
      </c>
    </row>
    <row r="78" spans="1:4" x14ac:dyDescent="0.2">
      <c r="A78" s="80" t="s">
        <v>26</v>
      </c>
      <c r="B78" s="40"/>
      <c r="C78" s="40"/>
      <c r="D78" s="92">
        <f t="shared" si="3"/>
        <v>0</v>
      </c>
    </row>
    <row r="79" spans="1:4" x14ac:dyDescent="0.2">
      <c r="A79" s="80" t="s">
        <v>27</v>
      </c>
      <c r="B79" s="40"/>
      <c r="C79" s="40"/>
      <c r="D79" s="92">
        <f t="shared" si="3"/>
        <v>0</v>
      </c>
    </row>
    <row r="80" spans="1:4" ht="13.5" thickBot="1" x14ac:dyDescent="0.25">
      <c r="A80" s="36" t="s">
        <v>28</v>
      </c>
      <c r="B80" s="63"/>
      <c r="C80" s="63"/>
      <c r="D80" s="166">
        <f t="shared" si="3"/>
        <v>0</v>
      </c>
    </row>
    <row r="81" spans="1:13" ht="13.5" thickTop="1" x14ac:dyDescent="0.2">
      <c r="A81" s="65" t="s">
        <v>4</v>
      </c>
      <c r="B81" s="155">
        <f>SUM(B70:B80)</f>
        <v>5266564166.1700001</v>
      </c>
      <c r="C81" s="155">
        <f>SUM(C70:C80)</f>
        <v>426</v>
      </c>
      <c r="D81" s="165">
        <f t="shared" si="3"/>
        <v>1.0000000000018989</v>
      </c>
    </row>
    <row r="82" spans="1:13" x14ac:dyDescent="0.2">
      <c r="A82" s="215"/>
      <c r="B82" s="216"/>
      <c r="C82" s="216"/>
      <c r="D82" s="139"/>
    </row>
    <row r="84" spans="1:13" x14ac:dyDescent="0.2">
      <c r="A84" s="638" t="s">
        <v>77</v>
      </c>
      <c r="B84" s="639"/>
      <c r="C84" s="639"/>
      <c r="D84" s="639"/>
      <c r="E84" s="639"/>
      <c r="F84" s="639"/>
      <c r="G84" s="639"/>
      <c r="H84" s="639"/>
      <c r="I84" s="639"/>
      <c r="J84" s="639"/>
      <c r="K84" s="639"/>
      <c r="L84" s="639"/>
      <c r="M84" s="229"/>
    </row>
    <row r="85" spans="1:13" s="96" customFormat="1" x14ac:dyDescent="0.2">
      <c r="A85" s="97"/>
      <c r="B85" s="98" t="s">
        <v>4</v>
      </c>
      <c r="C85" s="99" t="s">
        <v>37</v>
      </c>
      <c r="D85" s="99" t="s">
        <v>38</v>
      </c>
      <c r="E85" s="100" t="s">
        <v>39</v>
      </c>
      <c r="F85" s="101" t="s">
        <v>40</v>
      </c>
      <c r="G85" s="263" t="s">
        <v>41</v>
      </c>
      <c r="H85" s="263" t="s">
        <v>42</v>
      </c>
      <c r="I85" s="263" t="s">
        <v>43</v>
      </c>
      <c r="J85" s="263" t="s">
        <v>44</v>
      </c>
      <c r="K85" s="263" t="s">
        <v>45</v>
      </c>
      <c r="L85" s="263" t="s">
        <v>46</v>
      </c>
      <c r="M85" s="264" t="s">
        <v>47</v>
      </c>
    </row>
    <row r="86" spans="1:13" x14ac:dyDescent="0.2">
      <c r="A86" s="249" t="s">
        <v>48</v>
      </c>
      <c r="B86" s="154">
        <f>SUM(C86:M86)</f>
        <v>6472881351.1499996</v>
      </c>
      <c r="C86" s="154">
        <v>1843792738.54</v>
      </c>
      <c r="D86" s="154">
        <v>1562100311.78</v>
      </c>
      <c r="E86" s="154">
        <v>3001408069.3299999</v>
      </c>
      <c r="F86" s="154">
        <v>58800479.5</v>
      </c>
      <c r="G86" s="154">
        <v>6779752</v>
      </c>
      <c r="H86" s="154">
        <v>0</v>
      </c>
      <c r="I86" s="154">
        <v>0</v>
      </c>
      <c r="J86" s="154">
        <v>0</v>
      </c>
      <c r="K86" s="154">
        <v>0</v>
      </c>
      <c r="L86" s="154">
        <v>0</v>
      </c>
      <c r="M86" s="154">
        <v>0</v>
      </c>
    </row>
    <row r="87" spans="1:13" x14ac:dyDescent="0.2">
      <c r="A87" s="250" t="s">
        <v>49</v>
      </c>
      <c r="B87" s="154">
        <f t="shared" ref="B87:B106" si="4">SUM(C87:M87)</f>
        <v>959818229.59000003</v>
      </c>
      <c r="C87" s="154">
        <v>159052418.56999999</v>
      </c>
      <c r="D87" s="154">
        <v>189648071.31</v>
      </c>
      <c r="E87" s="154">
        <v>587074581.09000003</v>
      </c>
      <c r="F87" s="154">
        <v>20903158.620000001</v>
      </c>
      <c r="G87" s="154">
        <v>3140000</v>
      </c>
      <c r="H87" s="154">
        <v>0</v>
      </c>
      <c r="I87" s="154">
        <v>0</v>
      </c>
      <c r="J87" s="154">
        <v>0</v>
      </c>
      <c r="K87" s="154">
        <v>0</v>
      </c>
      <c r="L87" s="154">
        <v>0</v>
      </c>
      <c r="M87" s="154">
        <v>0</v>
      </c>
    </row>
    <row r="88" spans="1:13" x14ac:dyDescent="0.2">
      <c r="A88" s="250" t="s">
        <v>50</v>
      </c>
      <c r="B88" s="154">
        <f t="shared" si="4"/>
        <v>1318548759.3099999</v>
      </c>
      <c r="C88" s="154">
        <v>381162410.79000002</v>
      </c>
      <c r="D88" s="154">
        <v>365953998.24000001</v>
      </c>
      <c r="E88" s="154">
        <v>560508019.34000003</v>
      </c>
      <c r="F88" s="154">
        <v>10924330.939999999</v>
      </c>
      <c r="G88" s="154">
        <v>0</v>
      </c>
      <c r="H88" s="154">
        <v>0</v>
      </c>
      <c r="I88" s="154">
        <v>0</v>
      </c>
      <c r="J88" s="154">
        <v>0</v>
      </c>
      <c r="K88" s="154">
        <v>0</v>
      </c>
      <c r="L88" s="154">
        <v>0</v>
      </c>
      <c r="M88" s="154">
        <v>0</v>
      </c>
    </row>
    <row r="89" spans="1:13" x14ac:dyDescent="0.2">
      <c r="A89" s="250" t="s">
        <v>51</v>
      </c>
      <c r="B89" s="154">
        <f t="shared" si="4"/>
        <v>16153311.189999999</v>
      </c>
      <c r="C89" s="154">
        <v>2507102.38</v>
      </c>
      <c r="D89" s="154">
        <v>4420994.62</v>
      </c>
      <c r="E89" s="154">
        <v>9225214.1899999995</v>
      </c>
      <c r="F89" s="154">
        <v>0</v>
      </c>
      <c r="G89" s="154">
        <v>0</v>
      </c>
      <c r="H89" s="154">
        <v>0</v>
      </c>
      <c r="I89" s="154">
        <v>0</v>
      </c>
      <c r="J89" s="154">
        <v>0</v>
      </c>
      <c r="K89" s="154">
        <v>0</v>
      </c>
      <c r="L89" s="154">
        <v>0</v>
      </c>
      <c r="M89" s="154">
        <v>0</v>
      </c>
    </row>
    <row r="90" spans="1:13" x14ac:dyDescent="0.2">
      <c r="A90" s="250" t="s">
        <v>52</v>
      </c>
      <c r="B90" s="154">
        <f t="shared" si="4"/>
        <v>784982258.19000006</v>
      </c>
      <c r="C90" s="154">
        <v>155185107.09</v>
      </c>
      <c r="D90" s="154">
        <v>195504714.72999999</v>
      </c>
      <c r="E90" s="154">
        <v>414111468.81</v>
      </c>
      <c r="F90" s="154">
        <v>18819923.940000001</v>
      </c>
      <c r="G90" s="154">
        <v>1361043.62</v>
      </c>
      <c r="H90" s="154">
        <v>0</v>
      </c>
      <c r="I90" s="154">
        <v>0</v>
      </c>
      <c r="J90" s="154">
        <v>0</v>
      </c>
      <c r="K90" s="154">
        <v>0</v>
      </c>
      <c r="L90" s="154">
        <v>0</v>
      </c>
      <c r="M90" s="154">
        <v>0</v>
      </c>
    </row>
    <row r="91" spans="1:13" x14ac:dyDescent="0.2">
      <c r="A91" s="250" t="s">
        <v>53</v>
      </c>
      <c r="B91" s="154">
        <f t="shared" si="4"/>
        <v>945081214.03999996</v>
      </c>
      <c r="C91" s="154">
        <v>190811771.03</v>
      </c>
      <c r="D91" s="154">
        <v>265447911.38</v>
      </c>
      <c r="E91" s="154">
        <v>459534026.38</v>
      </c>
      <c r="F91" s="154">
        <v>26243505.25</v>
      </c>
      <c r="G91" s="154">
        <v>3044000</v>
      </c>
      <c r="H91" s="154">
        <v>0</v>
      </c>
      <c r="I91" s="154">
        <v>0</v>
      </c>
      <c r="J91" s="154">
        <v>0</v>
      </c>
      <c r="K91" s="154">
        <v>0</v>
      </c>
      <c r="L91" s="154">
        <v>0</v>
      </c>
      <c r="M91" s="154">
        <v>0</v>
      </c>
    </row>
    <row r="92" spans="1:13" x14ac:dyDescent="0.2">
      <c r="A92" s="250" t="s">
        <v>54</v>
      </c>
      <c r="B92" s="154">
        <f t="shared" si="4"/>
        <v>661310570.75999999</v>
      </c>
      <c r="C92" s="154">
        <v>185123097.69999999</v>
      </c>
      <c r="D92" s="154">
        <v>146384730.09</v>
      </c>
      <c r="E92" s="154">
        <v>324663989.97000003</v>
      </c>
      <c r="F92" s="154">
        <v>2315345.25</v>
      </c>
      <c r="G92" s="154">
        <v>2823407.75</v>
      </c>
      <c r="H92" s="154">
        <v>0</v>
      </c>
      <c r="I92" s="154">
        <v>0</v>
      </c>
      <c r="J92" s="154">
        <v>0</v>
      </c>
      <c r="K92" s="154">
        <v>0</v>
      </c>
      <c r="L92" s="154">
        <v>0</v>
      </c>
      <c r="M92" s="154">
        <v>0</v>
      </c>
    </row>
    <row r="93" spans="1:13" x14ac:dyDescent="0.2">
      <c r="A93" s="250" t="s">
        <v>55</v>
      </c>
      <c r="B93" s="154">
        <f t="shared" si="4"/>
        <v>1325744217.77</v>
      </c>
      <c r="C93" s="154">
        <v>214083894.16999999</v>
      </c>
      <c r="D93" s="154">
        <v>326278807.66000003</v>
      </c>
      <c r="E93" s="154">
        <v>734006136.05999994</v>
      </c>
      <c r="F93" s="154">
        <v>48867379.880000003</v>
      </c>
      <c r="G93" s="154">
        <v>2508000</v>
      </c>
      <c r="H93" s="154">
        <v>0</v>
      </c>
      <c r="I93" s="154">
        <v>0</v>
      </c>
      <c r="J93" s="154">
        <v>0</v>
      </c>
      <c r="K93" s="154">
        <v>0</v>
      </c>
      <c r="L93" s="154">
        <v>0</v>
      </c>
      <c r="M93" s="154">
        <v>0</v>
      </c>
    </row>
    <row r="94" spans="1:13" x14ac:dyDescent="0.2">
      <c r="A94" s="250" t="s">
        <v>56</v>
      </c>
      <c r="B94" s="154">
        <f t="shared" si="4"/>
        <v>1192019949.7199998</v>
      </c>
      <c r="C94" s="154">
        <v>206941658.34999999</v>
      </c>
      <c r="D94" s="154">
        <v>307535318.13999999</v>
      </c>
      <c r="E94" s="154">
        <v>657157029.41999996</v>
      </c>
      <c r="F94" s="154">
        <v>18705943.809999999</v>
      </c>
      <c r="G94" s="154">
        <v>1680000</v>
      </c>
      <c r="H94" s="154">
        <v>0</v>
      </c>
      <c r="I94" s="154">
        <v>0</v>
      </c>
      <c r="J94" s="154">
        <v>0</v>
      </c>
      <c r="K94" s="154">
        <v>0</v>
      </c>
      <c r="L94" s="154">
        <v>0</v>
      </c>
      <c r="M94" s="154">
        <v>0</v>
      </c>
    </row>
    <row r="95" spans="1:13" x14ac:dyDescent="0.2">
      <c r="A95" s="250" t="s">
        <v>57</v>
      </c>
      <c r="B95" s="154">
        <f t="shared" si="4"/>
        <v>453957821.66000003</v>
      </c>
      <c r="C95" s="154">
        <v>161597722.24000001</v>
      </c>
      <c r="D95" s="154">
        <v>149889268.31</v>
      </c>
      <c r="E95" s="154">
        <v>136523055.16999999</v>
      </c>
      <c r="F95" s="154">
        <v>5947775.9400000004</v>
      </c>
      <c r="G95" s="154">
        <v>0</v>
      </c>
      <c r="H95" s="154">
        <v>0</v>
      </c>
      <c r="I95" s="154">
        <v>0</v>
      </c>
      <c r="J95" s="154">
        <v>0</v>
      </c>
      <c r="K95" s="154">
        <v>0</v>
      </c>
      <c r="L95" s="154">
        <v>0</v>
      </c>
      <c r="M95" s="154">
        <v>0</v>
      </c>
    </row>
    <row r="96" spans="1:13" x14ac:dyDescent="0.2">
      <c r="A96" s="250" t="s">
        <v>58</v>
      </c>
      <c r="B96" s="154">
        <f t="shared" si="4"/>
        <v>7457399362.4900007</v>
      </c>
      <c r="C96" s="154">
        <v>5388237067.8900003</v>
      </c>
      <c r="D96" s="154">
        <v>955041609.73000002</v>
      </c>
      <c r="E96" s="154">
        <v>1105969797.25</v>
      </c>
      <c r="F96" s="154">
        <v>8150887.6200000001</v>
      </c>
      <c r="G96" s="154">
        <v>0</v>
      </c>
      <c r="H96" s="154">
        <v>0</v>
      </c>
      <c r="I96" s="154">
        <v>0</v>
      </c>
      <c r="J96" s="154">
        <v>0</v>
      </c>
      <c r="K96" s="154">
        <v>0</v>
      </c>
      <c r="L96" s="154">
        <v>0</v>
      </c>
      <c r="M96" s="154">
        <v>0</v>
      </c>
    </row>
    <row r="97" spans="1:13" x14ac:dyDescent="0.2">
      <c r="A97" s="250" t="s">
        <v>59</v>
      </c>
      <c r="B97" s="154">
        <f t="shared" si="4"/>
        <v>2724019818.0499997</v>
      </c>
      <c r="C97" s="154">
        <v>575328647.51999998</v>
      </c>
      <c r="D97" s="154">
        <v>606450902.73000002</v>
      </c>
      <c r="E97" s="154">
        <v>1510255945.1099999</v>
      </c>
      <c r="F97" s="154">
        <v>30564322.690000001</v>
      </c>
      <c r="G97" s="154">
        <v>1420000</v>
      </c>
      <c r="H97" s="154">
        <v>0</v>
      </c>
      <c r="I97" s="154">
        <v>0</v>
      </c>
      <c r="J97" s="154">
        <v>0</v>
      </c>
      <c r="K97" s="154">
        <v>0</v>
      </c>
      <c r="L97" s="154">
        <v>0</v>
      </c>
      <c r="M97" s="154">
        <v>0</v>
      </c>
    </row>
    <row r="98" spans="1:13" x14ac:dyDescent="0.2">
      <c r="A98" s="250" t="s">
        <v>60</v>
      </c>
      <c r="B98" s="154">
        <f t="shared" si="4"/>
        <v>3071879757.6799998</v>
      </c>
      <c r="C98" s="154">
        <v>745569579.27999997</v>
      </c>
      <c r="D98" s="154">
        <v>922257595.55999994</v>
      </c>
      <c r="E98" s="154">
        <v>1388579044.8399999</v>
      </c>
      <c r="F98" s="154">
        <v>15473538</v>
      </c>
      <c r="G98" s="154">
        <v>0</v>
      </c>
      <c r="H98" s="154">
        <v>0</v>
      </c>
      <c r="I98" s="154">
        <v>0</v>
      </c>
      <c r="J98" s="154">
        <v>0</v>
      </c>
      <c r="K98" s="154">
        <v>0</v>
      </c>
      <c r="L98" s="154">
        <v>0</v>
      </c>
      <c r="M98" s="154">
        <v>0</v>
      </c>
    </row>
    <row r="99" spans="1:13" x14ac:dyDescent="0.2">
      <c r="A99" s="250" t="s">
        <v>61</v>
      </c>
      <c r="B99" s="154">
        <f t="shared" si="4"/>
        <v>36339908.329999998</v>
      </c>
      <c r="C99" s="154">
        <v>5742075.2599999998</v>
      </c>
      <c r="D99" s="154">
        <v>15219259.880000001</v>
      </c>
      <c r="E99" s="154">
        <v>13818573.189999999</v>
      </c>
      <c r="F99" s="154">
        <v>1560000</v>
      </c>
      <c r="G99" s="154">
        <v>0</v>
      </c>
      <c r="H99" s="154">
        <v>0</v>
      </c>
      <c r="I99" s="154">
        <v>0</v>
      </c>
      <c r="J99" s="154">
        <v>0</v>
      </c>
      <c r="K99" s="154">
        <v>0</v>
      </c>
      <c r="L99" s="154">
        <v>0</v>
      </c>
      <c r="M99" s="154">
        <v>0</v>
      </c>
    </row>
    <row r="100" spans="1:13" x14ac:dyDescent="0.2">
      <c r="A100" s="250" t="s">
        <v>62</v>
      </c>
      <c r="B100" s="154">
        <f t="shared" si="4"/>
        <v>4552516992.2700005</v>
      </c>
      <c r="C100" s="154">
        <v>1040414118.45</v>
      </c>
      <c r="D100" s="154">
        <v>1078175868.5799999</v>
      </c>
      <c r="E100" s="154">
        <v>2378527457.8000002</v>
      </c>
      <c r="F100" s="154">
        <v>48458357.060000002</v>
      </c>
      <c r="G100" s="154">
        <v>6941190.3799999999</v>
      </c>
      <c r="H100" s="154">
        <v>0</v>
      </c>
      <c r="I100" s="154">
        <v>0</v>
      </c>
      <c r="J100" s="154">
        <v>0</v>
      </c>
      <c r="K100" s="154">
        <v>0</v>
      </c>
      <c r="L100" s="154">
        <v>0</v>
      </c>
      <c r="M100" s="154">
        <v>0</v>
      </c>
    </row>
    <row r="101" spans="1:13" x14ac:dyDescent="0.2">
      <c r="A101" s="250" t="s">
        <v>63</v>
      </c>
      <c r="B101" s="154">
        <f t="shared" si="4"/>
        <v>2341449674.27</v>
      </c>
      <c r="C101" s="154">
        <v>421721842.75</v>
      </c>
      <c r="D101" s="154">
        <v>609181891.38999999</v>
      </c>
      <c r="E101" s="154">
        <v>1262425314.75</v>
      </c>
      <c r="F101" s="154">
        <v>45622925.689999998</v>
      </c>
      <c r="G101" s="154">
        <v>2497699.69</v>
      </c>
      <c r="H101" s="154">
        <v>0</v>
      </c>
      <c r="I101" s="154">
        <v>0</v>
      </c>
      <c r="J101" s="154">
        <v>0</v>
      </c>
      <c r="K101" s="154">
        <v>0</v>
      </c>
      <c r="L101" s="154">
        <v>0</v>
      </c>
      <c r="M101" s="154">
        <v>0</v>
      </c>
    </row>
    <row r="102" spans="1:13" x14ac:dyDescent="0.2">
      <c r="A102" s="250" t="s">
        <v>64</v>
      </c>
      <c r="B102" s="154">
        <f t="shared" si="4"/>
        <v>399300520.10999995</v>
      </c>
      <c r="C102" s="154">
        <v>92971239.760000005</v>
      </c>
      <c r="D102" s="154">
        <v>77363961.879999995</v>
      </c>
      <c r="E102" s="154">
        <v>222405933.66</v>
      </c>
      <c r="F102" s="154">
        <v>6559384.8099999996</v>
      </c>
      <c r="G102" s="154">
        <v>0</v>
      </c>
      <c r="H102" s="154">
        <v>0</v>
      </c>
      <c r="I102" s="154">
        <v>0</v>
      </c>
      <c r="J102" s="154">
        <v>0</v>
      </c>
      <c r="K102" s="154">
        <v>0</v>
      </c>
      <c r="L102" s="154">
        <v>0</v>
      </c>
      <c r="M102" s="154">
        <v>0</v>
      </c>
    </row>
    <row r="103" spans="1:13" x14ac:dyDescent="0.2">
      <c r="A103" s="250" t="s">
        <v>65</v>
      </c>
      <c r="B103" s="154">
        <f t="shared" si="4"/>
        <v>1022773240.4799999</v>
      </c>
      <c r="C103" s="154">
        <v>167455080.66</v>
      </c>
      <c r="D103" s="154">
        <v>240381469.16</v>
      </c>
      <c r="E103" s="154">
        <v>590674854.77999997</v>
      </c>
      <c r="F103" s="154">
        <v>22401835.879999999</v>
      </c>
      <c r="G103" s="154">
        <v>1860000</v>
      </c>
      <c r="H103" s="154">
        <v>0</v>
      </c>
      <c r="I103" s="154">
        <v>0</v>
      </c>
      <c r="J103" s="154">
        <v>0</v>
      </c>
      <c r="K103" s="154">
        <v>0</v>
      </c>
      <c r="L103" s="154">
        <v>0</v>
      </c>
      <c r="M103" s="154">
        <v>0</v>
      </c>
    </row>
    <row r="104" spans="1:13" x14ac:dyDescent="0.2">
      <c r="A104" s="251" t="s">
        <v>66</v>
      </c>
      <c r="B104" s="233">
        <f t="shared" si="4"/>
        <v>1238576431.8599999</v>
      </c>
      <c r="C104" s="234">
        <v>313599399.19999999</v>
      </c>
      <c r="D104" s="234">
        <v>328750097.44</v>
      </c>
      <c r="E104" s="234">
        <v>566431320.65999997</v>
      </c>
      <c r="F104" s="234">
        <v>24310614.559999999</v>
      </c>
      <c r="G104" s="234">
        <v>5485000</v>
      </c>
      <c r="H104" s="234">
        <v>0</v>
      </c>
      <c r="I104" s="234">
        <v>0</v>
      </c>
      <c r="J104" s="234">
        <v>0</v>
      </c>
      <c r="K104" s="234">
        <v>0</v>
      </c>
      <c r="L104" s="234">
        <v>0</v>
      </c>
      <c r="M104" s="234">
        <v>0</v>
      </c>
    </row>
    <row r="105" spans="1:13" ht="13.5" thickBot="1" x14ac:dyDescent="0.25">
      <c r="A105" s="252" t="s">
        <v>123</v>
      </c>
      <c r="B105" s="232">
        <f>SUM(C105:M105)</f>
        <v>178022107.87</v>
      </c>
      <c r="C105" s="232">
        <v>32812662</v>
      </c>
      <c r="D105" s="232">
        <v>32832382.530000001</v>
      </c>
      <c r="E105" s="232">
        <v>112377063.34</v>
      </c>
      <c r="F105" s="232">
        <v>0</v>
      </c>
      <c r="G105" s="232">
        <v>0</v>
      </c>
      <c r="H105" s="232"/>
      <c r="I105" s="232"/>
      <c r="J105" s="232"/>
      <c r="K105" s="232"/>
      <c r="L105" s="232"/>
      <c r="M105" s="232"/>
    </row>
    <row r="106" spans="1:13" ht="13.5" thickTop="1" x14ac:dyDescent="0.2">
      <c r="A106" s="257" t="s">
        <v>4</v>
      </c>
      <c r="B106" s="156">
        <f t="shared" si="4"/>
        <v>37152775496.790009</v>
      </c>
      <c r="C106" s="156">
        <f>SUM(C86:C105)</f>
        <v>12284109633.630003</v>
      </c>
      <c r="D106" s="156">
        <f>SUM(D86:D105)</f>
        <v>8378819165.1399984</v>
      </c>
      <c r="E106" s="156">
        <f>SUM(E86:E105)</f>
        <v>16035676895.140001</v>
      </c>
      <c r="F106" s="156">
        <f>SUM(F86:F105)</f>
        <v>414629709.44</v>
      </c>
      <c r="G106" s="156">
        <f>SUM(G86:G105)</f>
        <v>39540093.439999998</v>
      </c>
      <c r="H106" s="162">
        <f t="shared" ref="H106:M106" si="5">SUM(H86:H104)</f>
        <v>0</v>
      </c>
      <c r="I106" s="162">
        <f t="shared" si="5"/>
        <v>0</v>
      </c>
      <c r="J106" s="162">
        <f t="shared" si="5"/>
        <v>0</v>
      </c>
      <c r="K106" s="162">
        <f t="shared" si="5"/>
        <v>0</v>
      </c>
      <c r="L106" s="162">
        <f t="shared" si="5"/>
        <v>0</v>
      </c>
      <c r="M106" s="162">
        <f t="shared" si="5"/>
        <v>0</v>
      </c>
    </row>
    <row r="107" spans="1:13" x14ac:dyDescent="0.2">
      <c r="A107" s="217"/>
      <c r="B107" s="218"/>
      <c r="C107" s="218"/>
      <c r="D107" s="218"/>
      <c r="E107" s="218"/>
      <c r="F107" s="218"/>
      <c r="G107" s="218"/>
      <c r="H107" s="219"/>
      <c r="I107" s="219"/>
      <c r="J107" s="219"/>
      <c r="K107" s="219"/>
      <c r="L107" s="219"/>
      <c r="M107" s="219"/>
    </row>
    <row r="109" spans="1:13" x14ac:dyDescent="0.2">
      <c r="A109" s="265" t="s">
        <v>74</v>
      </c>
      <c r="B109" s="266"/>
      <c r="C109" s="266"/>
      <c r="D109" s="266"/>
      <c r="E109" s="266"/>
      <c r="F109" s="266"/>
      <c r="G109" s="266"/>
      <c r="H109" s="266"/>
      <c r="I109" s="266"/>
      <c r="J109" s="266"/>
      <c r="K109" s="266"/>
      <c r="L109" s="266"/>
      <c r="M109" s="267"/>
    </row>
    <row r="110" spans="1:13" s="87" customFormat="1" x14ac:dyDescent="0.2">
      <c r="A110" s="120"/>
      <c r="B110" s="117" t="s">
        <v>4</v>
      </c>
      <c r="C110" s="115" t="s">
        <v>37</v>
      </c>
      <c r="D110" s="115" t="s">
        <v>38</v>
      </c>
      <c r="E110" s="132" t="s">
        <v>39</v>
      </c>
      <c r="F110" s="109" t="s">
        <v>40</v>
      </c>
      <c r="G110" s="109" t="s">
        <v>41</v>
      </c>
      <c r="H110" s="109" t="s">
        <v>42</v>
      </c>
      <c r="I110" s="109" t="s">
        <v>43</v>
      </c>
      <c r="J110" s="109" t="s">
        <v>44</v>
      </c>
      <c r="K110" s="109" t="s">
        <v>45</v>
      </c>
      <c r="L110" s="109" t="s">
        <v>46</v>
      </c>
      <c r="M110" s="115" t="s">
        <v>47</v>
      </c>
    </row>
    <row r="111" spans="1:13" x14ac:dyDescent="0.2">
      <c r="A111" s="108"/>
      <c r="B111" s="107"/>
      <c r="C111" s="123"/>
      <c r="D111" s="123"/>
      <c r="E111" s="136"/>
      <c r="F111" s="123"/>
      <c r="G111" s="123"/>
      <c r="H111" s="123"/>
      <c r="I111" s="123"/>
      <c r="J111" s="123"/>
      <c r="K111" s="123"/>
      <c r="L111" s="123"/>
      <c r="M111" s="123"/>
    </row>
    <row r="112" spans="1:13" ht="25.5" x14ac:dyDescent="0.2">
      <c r="A112" s="134" t="s">
        <v>68</v>
      </c>
      <c r="B112" s="177" t="s">
        <v>16</v>
      </c>
      <c r="C112" s="129" t="s">
        <v>16</v>
      </c>
      <c r="D112" s="129" t="s">
        <v>16</v>
      </c>
      <c r="E112" s="127" t="s">
        <v>16</v>
      </c>
      <c r="F112" s="129" t="s">
        <v>16</v>
      </c>
      <c r="G112" s="129" t="s">
        <v>16</v>
      </c>
      <c r="H112" s="129" t="s">
        <v>16</v>
      </c>
      <c r="I112" s="129" t="s">
        <v>16</v>
      </c>
      <c r="J112" s="129" t="s">
        <v>16</v>
      </c>
      <c r="K112" s="129" t="s">
        <v>16</v>
      </c>
      <c r="L112" s="129" t="s">
        <v>16</v>
      </c>
      <c r="M112" s="129" t="s">
        <v>16</v>
      </c>
    </row>
    <row r="113" spans="1:15" x14ac:dyDescent="0.2">
      <c r="A113" s="253" t="s">
        <v>75</v>
      </c>
      <c r="B113" s="199">
        <f>SUM(C113:M113)</f>
        <v>37152775496.770004</v>
      </c>
      <c r="C113" s="199">
        <v>12284109633.6</v>
      </c>
      <c r="D113" s="199">
        <v>8378819165.1400003</v>
      </c>
      <c r="E113" s="199">
        <v>16035676895.15</v>
      </c>
      <c r="F113" s="199">
        <v>414629709.44</v>
      </c>
      <c r="G113" s="199">
        <v>39540093.439999998</v>
      </c>
      <c r="H113" s="194">
        <v>0</v>
      </c>
      <c r="I113" s="194">
        <v>0</v>
      </c>
      <c r="J113" s="194">
        <v>0</v>
      </c>
      <c r="K113" s="194">
        <v>0</v>
      </c>
      <c r="L113" s="194">
        <v>0</v>
      </c>
      <c r="M113" s="194">
        <v>0</v>
      </c>
    </row>
    <row r="114" spans="1:15" x14ac:dyDescent="0.2">
      <c r="A114" s="254" t="s">
        <v>69</v>
      </c>
      <c r="B114" s="158">
        <v>0</v>
      </c>
      <c r="C114" s="200">
        <v>0</v>
      </c>
      <c r="D114" s="200">
        <v>0</v>
      </c>
      <c r="E114" s="201">
        <v>0</v>
      </c>
      <c r="F114" s="202">
        <v>0</v>
      </c>
      <c r="G114" s="202">
        <v>0</v>
      </c>
      <c r="H114" s="195">
        <v>0</v>
      </c>
      <c r="I114" s="195">
        <v>0</v>
      </c>
      <c r="J114" s="195">
        <v>0</v>
      </c>
      <c r="K114" s="195">
        <v>0</v>
      </c>
      <c r="L114" s="195">
        <v>0</v>
      </c>
      <c r="M114" s="196">
        <v>0</v>
      </c>
    </row>
    <row r="115" spans="1:15" x14ac:dyDescent="0.2">
      <c r="A115" s="254" t="s">
        <v>70</v>
      </c>
      <c r="B115" s="158">
        <v>0</v>
      </c>
      <c r="C115" s="200">
        <v>0</v>
      </c>
      <c r="D115" s="200">
        <v>0</v>
      </c>
      <c r="E115" s="201">
        <v>0</v>
      </c>
      <c r="F115" s="202">
        <v>0</v>
      </c>
      <c r="G115" s="202">
        <v>0</v>
      </c>
      <c r="H115" s="195">
        <v>0</v>
      </c>
      <c r="I115" s="195">
        <v>0</v>
      </c>
      <c r="J115" s="195">
        <v>0</v>
      </c>
      <c r="K115" s="195">
        <v>0</v>
      </c>
      <c r="L115" s="195">
        <v>0</v>
      </c>
      <c r="M115" s="196">
        <v>0</v>
      </c>
    </row>
    <row r="116" spans="1:15" x14ac:dyDescent="0.2">
      <c r="A116" s="254" t="s">
        <v>71</v>
      </c>
      <c r="B116" s="158">
        <v>0</v>
      </c>
      <c r="C116" s="200">
        <v>0</v>
      </c>
      <c r="D116" s="200">
        <v>0</v>
      </c>
      <c r="E116" s="201">
        <v>0</v>
      </c>
      <c r="F116" s="202">
        <v>0</v>
      </c>
      <c r="G116" s="202">
        <v>0</v>
      </c>
      <c r="H116" s="195">
        <v>0</v>
      </c>
      <c r="I116" s="195">
        <v>0</v>
      </c>
      <c r="J116" s="195">
        <v>0</v>
      </c>
      <c r="K116" s="195">
        <v>0</v>
      </c>
      <c r="L116" s="195">
        <v>0</v>
      </c>
      <c r="M116" s="196">
        <v>0</v>
      </c>
    </row>
    <row r="117" spans="1:15" x14ac:dyDescent="0.2">
      <c r="A117" s="254" t="s">
        <v>72</v>
      </c>
      <c r="B117" s="158">
        <v>0</v>
      </c>
      <c r="C117" s="200">
        <v>0</v>
      </c>
      <c r="D117" s="200">
        <v>0</v>
      </c>
      <c r="E117" s="201">
        <v>0</v>
      </c>
      <c r="F117" s="202">
        <v>0</v>
      </c>
      <c r="G117" s="202">
        <v>0</v>
      </c>
      <c r="H117" s="195">
        <v>0</v>
      </c>
      <c r="I117" s="195">
        <v>0</v>
      </c>
      <c r="J117" s="195">
        <v>0</v>
      </c>
      <c r="K117" s="195">
        <v>0</v>
      </c>
      <c r="L117" s="195">
        <v>0</v>
      </c>
      <c r="M117" s="196">
        <v>0</v>
      </c>
    </row>
    <row r="118" spans="1:15" ht="13.5" thickBot="1" x14ac:dyDescent="0.25">
      <c r="A118" s="255" t="s">
        <v>73</v>
      </c>
      <c r="B118" s="159">
        <v>0</v>
      </c>
      <c r="C118" s="203">
        <v>0</v>
      </c>
      <c r="D118" s="203">
        <v>0</v>
      </c>
      <c r="E118" s="204">
        <v>0</v>
      </c>
      <c r="F118" s="205">
        <v>0</v>
      </c>
      <c r="G118" s="205">
        <v>0</v>
      </c>
      <c r="H118" s="197">
        <v>0</v>
      </c>
      <c r="I118" s="197">
        <v>0</v>
      </c>
      <c r="J118" s="197">
        <v>0</v>
      </c>
      <c r="K118" s="197">
        <v>0</v>
      </c>
      <c r="L118" s="197">
        <v>0</v>
      </c>
      <c r="M118" s="198">
        <v>0</v>
      </c>
    </row>
    <row r="119" spans="1:15" ht="13.5" thickTop="1" x14ac:dyDescent="0.2">
      <c r="A119" s="256" t="s">
        <v>4</v>
      </c>
      <c r="B119" s="160">
        <f>SUM(B113:B118)</f>
        <v>37152775496.770004</v>
      </c>
      <c r="C119" s="160">
        <f t="shared" ref="C119:M119" si="6">SUM(C113:C118)</f>
        <v>12284109633.6</v>
      </c>
      <c r="D119" s="160">
        <f t="shared" si="6"/>
        <v>8378819165.1400003</v>
      </c>
      <c r="E119" s="160">
        <f t="shared" si="6"/>
        <v>16035676895.15</v>
      </c>
      <c r="F119" s="160">
        <f t="shared" si="6"/>
        <v>414629709.44</v>
      </c>
      <c r="G119" s="160">
        <f t="shared" si="6"/>
        <v>39540093.439999998</v>
      </c>
      <c r="H119" s="160">
        <f t="shared" si="6"/>
        <v>0</v>
      </c>
      <c r="I119" s="160">
        <f t="shared" si="6"/>
        <v>0</v>
      </c>
      <c r="J119" s="160">
        <f t="shared" si="6"/>
        <v>0</v>
      </c>
      <c r="K119" s="160">
        <f t="shared" si="6"/>
        <v>0</v>
      </c>
      <c r="L119" s="160">
        <f t="shared" si="6"/>
        <v>0</v>
      </c>
      <c r="M119" s="161">
        <f t="shared" si="6"/>
        <v>0</v>
      </c>
    </row>
    <row r="120" spans="1:15" x14ac:dyDescent="0.2">
      <c r="A120" s="178"/>
      <c r="B120" s="220"/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</row>
    <row r="122" spans="1:15" x14ac:dyDescent="0.2">
      <c r="A122" s="265" t="s">
        <v>120</v>
      </c>
      <c r="B122" s="266"/>
      <c r="C122" s="266"/>
      <c r="D122" s="266"/>
      <c r="E122" s="266"/>
      <c r="F122" s="266"/>
      <c r="G122" s="266"/>
      <c r="H122" s="266"/>
      <c r="I122" s="266"/>
      <c r="J122" s="266"/>
      <c r="K122" s="266"/>
      <c r="L122" s="266"/>
      <c r="M122" s="267"/>
    </row>
    <row r="123" spans="1:15" x14ac:dyDescent="0.2">
      <c r="A123" s="120"/>
      <c r="B123" s="117" t="s">
        <v>4</v>
      </c>
      <c r="C123" s="115" t="s">
        <v>37</v>
      </c>
      <c r="D123" s="115" t="s">
        <v>38</v>
      </c>
      <c r="E123" s="132" t="s">
        <v>39</v>
      </c>
      <c r="F123" s="109" t="s">
        <v>40</v>
      </c>
      <c r="G123" s="109" t="s">
        <v>41</v>
      </c>
      <c r="H123" s="109" t="s">
        <v>42</v>
      </c>
      <c r="I123" s="109" t="s">
        <v>43</v>
      </c>
      <c r="J123" s="109" t="s">
        <v>44</v>
      </c>
      <c r="K123" s="109" t="s">
        <v>45</v>
      </c>
      <c r="L123" s="109" t="s">
        <v>46</v>
      </c>
      <c r="M123" s="115" t="s">
        <v>47</v>
      </c>
    </row>
    <row r="124" spans="1:15" x14ac:dyDescent="0.2">
      <c r="A124" s="258"/>
      <c r="B124" s="107"/>
      <c r="C124" s="123"/>
      <c r="D124" s="123"/>
      <c r="E124" s="136"/>
      <c r="F124" s="123"/>
      <c r="G124" s="123"/>
      <c r="H124" s="123"/>
      <c r="I124" s="123"/>
      <c r="J124" s="123"/>
      <c r="K124" s="123"/>
      <c r="L124" s="123"/>
      <c r="M124" s="123"/>
      <c r="N124" s="87"/>
      <c r="O124" s="87"/>
    </row>
    <row r="125" spans="1:15" ht="25.5" x14ac:dyDescent="0.2">
      <c r="A125" s="259" t="s">
        <v>68</v>
      </c>
      <c r="B125" s="177" t="s">
        <v>16</v>
      </c>
      <c r="C125" s="129" t="s">
        <v>16</v>
      </c>
      <c r="D125" s="129" t="s">
        <v>16</v>
      </c>
      <c r="E125" s="127" t="s">
        <v>16</v>
      </c>
      <c r="F125" s="129" t="s">
        <v>16</v>
      </c>
      <c r="G125" s="129" t="s">
        <v>16</v>
      </c>
      <c r="H125" s="129" t="s">
        <v>16</v>
      </c>
      <c r="I125" s="129" t="s">
        <v>16</v>
      </c>
      <c r="J125" s="129" t="s">
        <v>16</v>
      </c>
      <c r="K125" s="129" t="s">
        <v>16</v>
      </c>
      <c r="L125" s="129" t="s">
        <v>16</v>
      </c>
      <c r="M125" s="129" t="s">
        <v>16</v>
      </c>
    </row>
    <row r="126" spans="1:15" x14ac:dyDescent="0.2">
      <c r="A126" s="254" t="s">
        <v>115</v>
      </c>
      <c r="B126" s="190">
        <f>SUM(C126:M126)</f>
        <v>14860410264.98</v>
      </c>
      <c r="C126" s="244">
        <v>3226632858.3800001</v>
      </c>
      <c r="D126" s="245">
        <v>2102799266.45</v>
      </c>
      <c r="E126" s="245">
        <v>9467721830.3400002</v>
      </c>
      <c r="F126" s="245">
        <v>54252092.810000002</v>
      </c>
      <c r="G126" s="245">
        <v>9004217</v>
      </c>
      <c r="H126" s="188">
        <v>0</v>
      </c>
      <c r="I126" s="189">
        <v>0</v>
      </c>
      <c r="J126" s="190">
        <v>0</v>
      </c>
      <c r="K126" s="187">
        <v>0</v>
      </c>
      <c r="L126" s="187">
        <v>0</v>
      </c>
      <c r="M126" s="190">
        <v>0</v>
      </c>
    </row>
    <row r="127" spans="1:15" x14ac:dyDescent="0.2">
      <c r="A127" s="254" t="s">
        <v>116</v>
      </c>
      <c r="B127" s="189">
        <f>SUM(C127:M127)</f>
        <v>9682569369.4500008</v>
      </c>
      <c r="C127" s="246">
        <v>3391034444.0300002</v>
      </c>
      <c r="D127" s="247">
        <v>1912839611.03</v>
      </c>
      <c r="E127" s="247">
        <v>4250672703.27</v>
      </c>
      <c r="F127" s="247">
        <v>126522611.12</v>
      </c>
      <c r="G127" s="247">
        <v>1500000</v>
      </c>
      <c r="H127" s="188">
        <v>0</v>
      </c>
      <c r="I127" s="189">
        <v>0</v>
      </c>
      <c r="J127" s="189">
        <v>0</v>
      </c>
      <c r="K127" s="188">
        <v>0</v>
      </c>
      <c r="L127" s="188">
        <v>0</v>
      </c>
      <c r="M127" s="189">
        <v>0</v>
      </c>
    </row>
    <row r="128" spans="1:15" x14ac:dyDescent="0.2">
      <c r="A128" s="254" t="s">
        <v>117</v>
      </c>
      <c r="B128" s="189">
        <f>SUM(C128:M128)</f>
        <v>8064488099.7900009</v>
      </c>
      <c r="C128" s="246">
        <v>3928017020.3499999</v>
      </c>
      <c r="D128" s="247">
        <v>2522028972.3800001</v>
      </c>
      <c r="E128" s="247">
        <v>1468896231.9400001</v>
      </c>
      <c r="F128" s="247">
        <v>130876450.06</v>
      </c>
      <c r="G128" s="247">
        <v>14669425.060000001</v>
      </c>
      <c r="H128" s="188">
        <v>0</v>
      </c>
      <c r="I128" s="189">
        <v>0</v>
      </c>
      <c r="J128" s="189">
        <v>0</v>
      </c>
      <c r="K128" s="188">
        <v>0</v>
      </c>
      <c r="L128" s="188">
        <v>0</v>
      </c>
      <c r="M128" s="189">
        <v>0</v>
      </c>
    </row>
    <row r="129" spans="1:14" x14ac:dyDescent="0.2">
      <c r="A129" s="254" t="s">
        <v>118</v>
      </c>
      <c r="B129" s="189">
        <f>SUM(C129:M129)</f>
        <v>3697229873.0099998</v>
      </c>
      <c r="C129" s="246">
        <v>1211291215.8199999</v>
      </c>
      <c r="D129" s="247">
        <v>1603934806.03</v>
      </c>
      <c r="E129" s="247">
        <v>767447703.22000003</v>
      </c>
      <c r="F129" s="247">
        <v>101383696.56</v>
      </c>
      <c r="G129" s="247">
        <v>13172451.380000001</v>
      </c>
      <c r="H129" s="188">
        <v>0</v>
      </c>
      <c r="I129" s="189">
        <v>0</v>
      </c>
      <c r="J129" s="189">
        <v>0</v>
      </c>
      <c r="K129" s="188">
        <v>0</v>
      </c>
      <c r="L129" s="188">
        <v>0</v>
      </c>
      <c r="M129" s="189">
        <v>0</v>
      </c>
    </row>
    <row r="130" spans="1:14" ht="13.5" thickBot="1" x14ac:dyDescent="0.25">
      <c r="A130" s="255" t="s">
        <v>119</v>
      </c>
      <c r="B130" s="192">
        <f>SUM(C130:M130)</f>
        <v>848077889.53999996</v>
      </c>
      <c r="C130" s="248">
        <v>527134095.02999997</v>
      </c>
      <c r="D130" s="248">
        <v>237216509.25</v>
      </c>
      <c r="E130" s="248">
        <v>80938426.379999995</v>
      </c>
      <c r="F130" s="248">
        <v>1594858.88</v>
      </c>
      <c r="G130" s="248">
        <v>1194000</v>
      </c>
      <c r="H130" s="191">
        <v>0</v>
      </c>
      <c r="I130" s="192">
        <v>0</v>
      </c>
      <c r="J130" s="192">
        <v>0</v>
      </c>
      <c r="K130" s="191">
        <v>0</v>
      </c>
      <c r="L130" s="191">
        <v>0</v>
      </c>
      <c r="M130" s="192">
        <v>0</v>
      </c>
    </row>
    <row r="131" spans="1:14" ht="13.5" thickTop="1" x14ac:dyDescent="0.2">
      <c r="A131" s="254" t="s">
        <v>4</v>
      </c>
      <c r="B131" s="206">
        <f>SUM(B126:B130)</f>
        <v>37152775496.770004</v>
      </c>
      <c r="C131" s="206">
        <f>SUM(C126:C130)</f>
        <v>12284109633.610001</v>
      </c>
      <c r="D131" s="206">
        <f t="shared" ref="D131:M131" si="7">SUM(D126:D130)</f>
        <v>8378819165.1400003</v>
      </c>
      <c r="E131" s="206">
        <f t="shared" si="7"/>
        <v>16035676895.15</v>
      </c>
      <c r="F131" s="206">
        <f t="shared" si="7"/>
        <v>414629709.43000001</v>
      </c>
      <c r="G131" s="206">
        <f t="shared" si="7"/>
        <v>39540093.440000005</v>
      </c>
      <c r="H131" s="206">
        <f t="shared" si="7"/>
        <v>0</v>
      </c>
      <c r="I131" s="206">
        <f t="shared" si="7"/>
        <v>0</v>
      </c>
      <c r="J131" s="206">
        <f t="shared" si="7"/>
        <v>0</v>
      </c>
      <c r="K131" s="206">
        <f t="shared" si="7"/>
        <v>0</v>
      </c>
      <c r="L131" s="206">
        <f t="shared" si="7"/>
        <v>0</v>
      </c>
      <c r="M131" s="206">
        <f t="shared" si="7"/>
        <v>0</v>
      </c>
      <c r="N131" s="167"/>
    </row>
    <row r="132" spans="1:14" x14ac:dyDescent="0.2">
      <c r="A132" s="178"/>
      <c r="B132" s="221"/>
      <c r="C132" s="221"/>
      <c r="D132" s="221"/>
      <c r="E132" s="221"/>
      <c r="F132" s="221"/>
      <c r="G132" s="221"/>
      <c r="H132" s="221"/>
      <c r="I132" s="221"/>
      <c r="J132" s="221"/>
      <c r="K132" s="221"/>
      <c r="L132" s="221"/>
      <c r="M132" s="221"/>
      <c r="N132" s="51"/>
    </row>
    <row r="133" spans="1:14" x14ac:dyDescent="0.2">
      <c r="A133" s="51"/>
    </row>
    <row r="134" spans="1:14" x14ac:dyDescent="0.2">
      <c r="A134" s="265" t="s">
        <v>121</v>
      </c>
      <c r="B134" s="266"/>
      <c r="C134" s="266"/>
      <c r="D134" s="266"/>
      <c r="E134" s="266"/>
      <c r="F134" s="266"/>
      <c r="G134" s="266"/>
      <c r="H134" s="266"/>
      <c r="I134" s="266"/>
      <c r="J134" s="266"/>
      <c r="K134" s="266"/>
      <c r="L134" s="266"/>
      <c r="M134" s="267"/>
    </row>
    <row r="135" spans="1:14" x14ac:dyDescent="0.2">
      <c r="A135" s="120"/>
      <c r="B135" s="117" t="s">
        <v>4</v>
      </c>
      <c r="C135" s="115" t="s">
        <v>37</v>
      </c>
      <c r="D135" s="115" t="s">
        <v>38</v>
      </c>
      <c r="E135" s="132" t="s">
        <v>39</v>
      </c>
      <c r="F135" s="109" t="s">
        <v>40</v>
      </c>
      <c r="G135" s="109" t="s">
        <v>41</v>
      </c>
      <c r="H135" s="109" t="s">
        <v>42</v>
      </c>
      <c r="I135" s="109" t="s">
        <v>43</v>
      </c>
      <c r="J135" s="109" t="s">
        <v>44</v>
      </c>
      <c r="K135" s="109" t="s">
        <v>45</v>
      </c>
      <c r="L135" s="109" t="s">
        <v>46</v>
      </c>
      <c r="M135" s="115" t="s">
        <v>47</v>
      </c>
    </row>
    <row r="136" spans="1:14" x14ac:dyDescent="0.2">
      <c r="A136" s="258"/>
      <c r="B136" s="107"/>
      <c r="C136" s="123"/>
      <c r="D136" s="123"/>
      <c r="E136" s="136"/>
      <c r="F136" s="123"/>
      <c r="G136" s="123"/>
      <c r="H136" s="123"/>
      <c r="I136" s="123"/>
      <c r="J136" s="123"/>
      <c r="K136" s="123"/>
      <c r="L136" s="123"/>
      <c r="M136" s="123"/>
    </row>
    <row r="137" spans="1:14" ht="25.5" x14ac:dyDescent="0.2">
      <c r="A137" s="259"/>
      <c r="B137" s="177" t="s">
        <v>16</v>
      </c>
      <c r="C137" s="129" t="s">
        <v>16</v>
      </c>
      <c r="D137" s="129" t="s">
        <v>16</v>
      </c>
      <c r="E137" s="127" t="s">
        <v>16</v>
      </c>
      <c r="F137" s="129" t="s">
        <v>16</v>
      </c>
      <c r="G137" s="129" t="s">
        <v>16</v>
      </c>
      <c r="H137" s="129" t="s">
        <v>16</v>
      </c>
      <c r="I137" s="129" t="s">
        <v>16</v>
      </c>
      <c r="J137" s="129" t="s">
        <v>16</v>
      </c>
      <c r="K137" s="129" t="s">
        <v>16</v>
      </c>
      <c r="L137" s="129" t="s">
        <v>16</v>
      </c>
      <c r="M137" s="129" t="s">
        <v>16</v>
      </c>
    </row>
    <row r="138" spans="1:14" x14ac:dyDescent="0.2">
      <c r="A138" s="254" t="s">
        <v>122</v>
      </c>
      <c r="B138" s="181">
        <f>SUM(C138:M138)</f>
        <v>25435257850.82</v>
      </c>
      <c r="C138" s="240">
        <v>9656579017.5299988</v>
      </c>
      <c r="D138" s="240">
        <v>6191030691.0200005</v>
      </c>
      <c r="E138" s="240">
        <v>9401507511.0200005</v>
      </c>
      <c r="F138" s="240">
        <v>173362537.81</v>
      </c>
      <c r="G138" s="240">
        <v>12778093.439999999</v>
      </c>
      <c r="H138" s="184">
        <v>0</v>
      </c>
      <c r="I138" s="184">
        <v>0</v>
      </c>
      <c r="J138" s="184">
        <v>0</v>
      </c>
      <c r="K138" s="184">
        <v>0</v>
      </c>
      <c r="L138" s="184">
        <v>0</v>
      </c>
      <c r="M138" s="186">
        <v>0</v>
      </c>
    </row>
    <row r="139" spans="1:14" x14ac:dyDescent="0.2">
      <c r="A139" s="254" t="s">
        <v>129</v>
      </c>
      <c r="B139" s="231">
        <f>SUM(C139:M139)</f>
        <v>14097403.390000001</v>
      </c>
      <c r="C139" s="243">
        <v>8016580.8899999997</v>
      </c>
      <c r="D139" s="241">
        <v>1460822.5</v>
      </c>
      <c r="E139" s="241">
        <v>4620000</v>
      </c>
      <c r="F139" s="241">
        <v>0</v>
      </c>
      <c r="G139" s="241">
        <v>0</v>
      </c>
      <c r="H139" s="168">
        <v>0</v>
      </c>
      <c r="I139" s="168">
        <v>0</v>
      </c>
      <c r="J139" s="168">
        <v>0</v>
      </c>
      <c r="K139" s="168">
        <v>0</v>
      </c>
      <c r="L139" s="168">
        <v>0</v>
      </c>
      <c r="M139" s="230">
        <v>0</v>
      </c>
    </row>
    <row r="140" spans="1:14" ht="13.5" thickBot="1" x14ac:dyDescent="0.25">
      <c r="A140" s="255" t="s">
        <v>123</v>
      </c>
      <c r="B140" s="183">
        <f>SUM(C140:M140)</f>
        <v>11703420242.550001</v>
      </c>
      <c r="C140" s="242">
        <v>2619514035.1900001</v>
      </c>
      <c r="D140" s="242">
        <v>2186327651.6199999</v>
      </c>
      <c r="E140" s="242">
        <v>6629549384.1199999</v>
      </c>
      <c r="F140" s="242">
        <v>241267171.62</v>
      </c>
      <c r="G140" s="242">
        <v>26762000</v>
      </c>
      <c r="H140" s="185">
        <v>0</v>
      </c>
      <c r="I140" s="185">
        <v>0</v>
      </c>
      <c r="J140" s="185">
        <v>0</v>
      </c>
      <c r="K140" s="185">
        <v>0</v>
      </c>
      <c r="L140" s="185">
        <v>0</v>
      </c>
      <c r="M140" s="193">
        <v>0</v>
      </c>
    </row>
    <row r="141" spans="1:14" ht="13.5" thickTop="1" x14ac:dyDescent="0.2">
      <c r="A141" s="254" t="s">
        <v>4</v>
      </c>
      <c r="B141" s="207">
        <f>SUM(B138:B140)</f>
        <v>37152775496.760002</v>
      </c>
      <c r="C141" s="207">
        <f t="shared" ref="C141:M141" si="8">SUM(C138:C140)</f>
        <v>12284109633.609999</v>
      </c>
      <c r="D141" s="207">
        <f t="shared" si="8"/>
        <v>8378819165.1400003</v>
      </c>
      <c r="E141" s="207">
        <f t="shared" si="8"/>
        <v>16035676895.139999</v>
      </c>
      <c r="F141" s="207">
        <f t="shared" si="8"/>
        <v>414629709.43000001</v>
      </c>
      <c r="G141" s="207">
        <f t="shared" si="8"/>
        <v>39540093.439999998</v>
      </c>
      <c r="H141" s="207">
        <f t="shared" si="8"/>
        <v>0</v>
      </c>
      <c r="I141" s="207">
        <f t="shared" si="8"/>
        <v>0</v>
      </c>
      <c r="J141" s="207">
        <f t="shared" si="8"/>
        <v>0</v>
      </c>
      <c r="K141" s="207">
        <f t="shared" si="8"/>
        <v>0</v>
      </c>
      <c r="L141" s="207">
        <f t="shared" si="8"/>
        <v>0</v>
      </c>
      <c r="M141" s="210">
        <f t="shared" si="8"/>
        <v>0</v>
      </c>
    </row>
    <row r="142" spans="1:14" x14ac:dyDescent="0.2">
      <c r="A142" s="178"/>
      <c r="B142" s="222"/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</row>
    <row r="144" spans="1:14" x14ac:dyDescent="0.2">
      <c r="A144" s="265" t="s">
        <v>124</v>
      </c>
      <c r="B144" s="266"/>
      <c r="C144" s="266"/>
      <c r="D144" s="266"/>
      <c r="E144" s="266"/>
      <c r="F144" s="266"/>
      <c r="G144" s="266"/>
      <c r="H144" s="266"/>
      <c r="I144" s="266"/>
      <c r="J144" s="266"/>
      <c r="K144" s="266"/>
      <c r="L144" s="266"/>
      <c r="M144" s="267"/>
    </row>
    <row r="145" spans="1:14" x14ac:dyDescent="0.2">
      <c r="A145" s="260"/>
      <c r="B145" s="117" t="s">
        <v>4</v>
      </c>
      <c r="C145" s="115" t="s">
        <v>37</v>
      </c>
      <c r="D145" s="115" t="s">
        <v>38</v>
      </c>
      <c r="E145" s="132" t="s">
        <v>39</v>
      </c>
      <c r="F145" s="109" t="s">
        <v>40</v>
      </c>
      <c r="G145" s="109" t="s">
        <v>41</v>
      </c>
      <c r="H145" s="109" t="s">
        <v>42</v>
      </c>
      <c r="I145" s="109" t="s">
        <v>43</v>
      </c>
      <c r="J145" s="109" t="s">
        <v>44</v>
      </c>
      <c r="K145" s="109" t="s">
        <v>45</v>
      </c>
      <c r="L145" s="109" t="s">
        <v>46</v>
      </c>
      <c r="M145" s="115" t="s">
        <v>47</v>
      </c>
    </row>
    <row r="146" spans="1:14" x14ac:dyDescent="0.2">
      <c r="A146" s="261"/>
      <c r="B146" s="107"/>
      <c r="C146" s="123"/>
      <c r="D146" s="123"/>
      <c r="E146" s="136"/>
      <c r="F146" s="123"/>
      <c r="G146" s="123"/>
      <c r="H146" s="123"/>
      <c r="I146" s="123"/>
      <c r="J146" s="123"/>
      <c r="K146" s="123"/>
      <c r="L146" s="123"/>
      <c r="M146" s="123"/>
    </row>
    <row r="147" spans="1:14" ht="25.5" x14ac:dyDescent="0.2">
      <c r="A147" s="259"/>
      <c r="B147" s="177" t="s">
        <v>16</v>
      </c>
      <c r="C147" s="129" t="s">
        <v>16</v>
      </c>
      <c r="D147" s="129" t="s">
        <v>16</v>
      </c>
      <c r="E147" s="127" t="s">
        <v>16</v>
      </c>
      <c r="F147" s="129" t="s">
        <v>16</v>
      </c>
      <c r="G147" s="129" t="s">
        <v>16</v>
      </c>
      <c r="H147" s="129" t="s">
        <v>16</v>
      </c>
      <c r="I147" s="129" t="s">
        <v>16</v>
      </c>
      <c r="J147" s="129" t="s">
        <v>16</v>
      </c>
      <c r="K147" s="129" t="s">
        <v>16</v>
      </c>
      <c r="L147" s="129" t="s">
        <v>16</v>
      </c>
      <c r="M147" s="129" t="s">
        <v>16</v>
      </c>
    </row>
    <row r="148" spans="1:14" x14ac:dyDescent="0.2">
      <c r="A148" s="254" t="s">
        <v>89</v>
      </c>
      <c r="B148" s="181">
        <f>SUM(C148:M148)</f>
        <v>34628660358.670006</v>
      </c>
      <c r="C148" s="240">
        <v>11329663642.01</v>
      </c>
      <c r="D148" s="240">
        <v>7601282818.3000002</v>
      </c>
      <c r="E148" s="240">
        <v>15296120092.540001</v>
      </c>
      <c r="F148" s="240">
        <v>368153712.38</v>
      </c>
      <c r="G148" s="240">
        <v>33440093.440000001</v>
      </c>
      <c r="H148" s="184">
        <v>0</v>
      </c>
      <c r="I148" s="184">
        <v>0</v>
      </c>
      <c r="J148" s="184">
        <v>0</v>
      </c>
      <c r="K148" s="184">
        <v>0</v>
      </c>
      <c r="L148" s="184">
        <v>0</v>
      </c>
      <c r="M148" s="184">
        <v>0</v>
      </c>
      <c r="N148" s="167"/>
    </row>
    <row r="149" spans="1:14" x14ac:dyDescent="0.2">
      <c r="A149" s="254" t="s">
        <v>125</v>
      </c>
      <c r="B149" s="182">
        <f>SUM(C149:M149)</f>
        <v>921231520.74999988</v>
      </c>
      <c r="C149" s="241">
        <v>414335367.36000001</v>
      </c>
      <c r="D149" s="241">
        <v>343899209.19</v>
      </c>
      <c r="E149" s="241">
        <v>138571257.88999999</v>
      </c>
      <c r="F149" s="241">
        <v>22565686.309999999</v>
      </c>
      <c r="G149" s="241">
        <v>1860000</v>
      </c>
      <c r="H149" s="168">
        <v>0</v>
      </c>
      <c r="I149" s="168">
        <v>0</v>
      </c>
      <c r="J149" s="168">
        <v>0</v>
      </c>
      <c r="K149" s="168">
        <v>0</v>
      </c>
      <c r="L149" s="168">
        <v>0</v>
      </c>
      <c r="M149" s="168">
        <v>0</v>
      </c>
      <c r="N149" s="167"/>
    </row>
    <row r="150" spans="1:14" x14ac:dyDescent="0.2">
      <c r="A150" s="254" t="s">
        <v>126</v>
      </c>
      <c r="B150" s="182">
        <f>SUM(C150:M150)</f>
        <v>1110880532.1099999</v>
      </c>
      <c r="C150" s="241">
        <v>361285164.32999998</v>
      </c>
      <c r="D150" s="241">
        <v>319856339.02999997</v>
      </c>
      <c r="E150" s="241">
        <v>408780285.56</v>
      </c>
      <c r="F150" s="241">
        <v>19048743.190000001</v>
      </c>
      <c r="G150" s="241">
        <v>1910000</v>
      </c>
      <c r="H150" s="168">
        <v>0</v>
      </c>
      <c r="I150" s="168">
        <v>0</v>
      </c>
      <c r="J150" s="168">
        <v>0</v>
      </c>
      <c r="K150" s="168">
        <v>0</v>
      </c>
      <c r="L150" s="168">
        <v>0</v>
      </c>
      <c r="M150" s="168">
        <v>0</v>
      </c>
      <c r="N150" s="167"/>
    </row>
    <row r="151" spans="1:14" ht="13.5" thickBot="1" x14ac:dyDescent="0.25">
      <c r="A151" s="255" t="s">
        <v>127</v>
      </c>
      <c r="B151" s="183">
        <f>SUM(C151:M151)</f>
        <v>492003085.24999994</v>
      </c>
      <c r="C151" s="242">
        <v>178825459.91</v>
      </c>
      <c r="D151" s="242">
        <v>113780798.62</v>
      </c>
      <c r="E151" s="242">
        <v>192205259.16</v>
      </c>
      <c r="F151" s="242">
        <v>4861567.5599999996</v>
      </c>
      <c r="G151" s="242">
        <v>2330000</v>
      </c>
      <c r="H151" s="185">
        <v>0</v>
      </c>
      <c r="I151" s="185">
        <v>0</v>
      </c>
      <c r="J151" s="185">
        <v>0</v>
      </c>
      <c r="K151" s="185">
        <v>0</v>
      </c>
      <c r="L151" s="185">
        <v>0</v>
      </c>
      <c r="M151" s="185">
        <v>0</v>
      </c>
      <c r="N151" s="167"/>
    </row>
    <row r="152" spans="1:14" ht="13.5" thickTop="1" x14ac:dyDescent="0.2">
      <c r="A152" s="254" t="s">
        <v>4</v>
      </c>
      <c r="B152" s="207">
        <f>SUM(B148:B151)</f>
        <v>37152775496.780006</v>
      </c>
      <c r="C152" s="207">
        <f>SUM(C148:C151)</f>
        <v>12284109633.610001</v>
      </c>
      <c r="D152" s="207">
        <f t="shared" ref="D152:M152" si="9">SUM(D148:D151)</f>
        <v>8378819165.1399994</v>
      </c>
      <c r="E152" s="207">
        <f t="shared" si="9"/>
        <v>16035676895.15</v>
      </c>
      <c r="F152" s="207">
        <f t="shared" si="9"/>
        <v>414629709.44</v>
      </c>
      <c r="G152" s="207">
        <f t="shared" si="9"/>
        <v>39540093.439999998</v>
      </c>
      <c r="H152" s="207">
        <f t="shared" si="9"/>
        <v>0</v>
      </c>
      <c r="I152" s="207">
        <f t="shared" si="9"/>
        <v>0</v>
      </c>
      <c r="J152" s="207">
        <f t="shared" si="9"/>
        <v>0</v>
      </c>
      <c r="K152" s="207">
        <f t="shared" si="9"/>
        <v>0</v>
      </c>
      <c r="L152" s="207">
        <f t="shared" si="9"/>
        <v>0</v>
      </c>
      <c r="M152" s="207">
        <f t="shared" si="9"/>
        <v>0</v>
      </c>
      <c r="N152" s="167"/>
    </row>
    <row r="153" spans="1:14" x14ac:dyDescent="0.2">
      <c r="A153" s="178"/>
      <c r="B153" s="222"/>
      <c r="C153" s="222"/>
      <c r="D153" s="222"/>
      <c r="E153" s="222"/>
      <c r="F153" s="222"/>
      <c r="G153" s="222"/>
      <c r="H153" s="222"/>
      <c r="I153" s="222"/>
      <c r="J153" s="222"/>
      <c r="K153" s="222"/>
      <c r="L153" s="222"/>
      <c r="M153" s="222"/>
      <c r="N153" s="51"/>
    </row>
    <row r="155" spans="1:14" x14ac:dyDescent="0.2">
      <c r="A155" s="265" t="s">
        <v>128</v>
      </c>
      <c r="B155" s="266"/>
      <c r="C155" s="266"/>
      <c r="D155" s="266"/>
      <c r="E155" s="266"/>
      <c r="F155" s="266"/>
      <c r="G155" s="266"/>
      <c r="H155" s="266"/>
      <c r="I155" s="267"/>
    </row>
    <row r="156" spans="1:14" ht="38.25" x14ac:dyDescent="0.2">
      <c r="A156" s="227" t="s">
        <v>80</v>
      </c>
      <c r="B156" s="225" t="s">
        <v>81</v>
      </c>
      <c r="C156" s="226" t="s">
        <v>82</v>
      </c>
      <c r="D156" s="226" t="s">
        <v>112</v>
      </c>
      <c r="E156" s="226" t="s">
        <v>114</v>
      </c>
      <c r="F156" s="226" t="s">
        <v>83</v>
      </c>
      <c r="G156" s="227" t="s">
        <v>113</v>
      </c>
      <c r="H156" s="228" t="s">
        <v>84</v>
      </c>
      <c r="I156" s="227" t="s">
        <v>85</v>
      </c>
    </row>
    <row r="157" spans="1:14" x14ac:dyDescent="0.2">
      <c r="A157" s="254" t="s">
        <v>86</v>
      </c>
      <c r="B157" s="167" t="s">
        <v>87</v>
      </c>
      <c r="C157" s="168">
        <v>535000000</v>
      </c>
      <c r="D157" s="169">
        <v>41016</v>
      </c>
      <c r="E157" s="169">
        <v>41381</v>
      </c>
      <c r="F157" s="170" t="s">
        <v>88</v>
      </c>
      <c r="G157" s="167" t="s">
        <v>89</v>
      </c>
      <c r="H157" s="169">
        <v>39372</v>
      </c>
      <c r="I157" s="171">
        <v>3</v>
      </c>
    </row>
    <row r="158" spans="1:14" x14ac:dyDescent="0.2">
      <c r="A158" s="254" t="s">
        <v>90</v>
      </c>
      <c r="B158" s="167" t="s">
        <v>91</v>
      </c>
      <c r="C158" s="168">
        <v>225000000</v>
      </c>
      <c r="D158" s="169">
        <v>41571</v>
      </c>
      <c r="E158" s="169">
        <v>41936</v>
      </c>
      <c r="F158" s="170" t="s">
        <v>92</v>
      </c>
      <c r="G158" s="167" t="s">
        <v>93</v>
      </c>
      <c r="H158" s="169">
        <v>39379</v>
      </c>
      <c r="I158" s="171">
        <v>4</v>
      </c>
    </row>
    <row r="159" spans="1:14" x14ac:dyDescent="0.2">
      <c r="A159" s="254" t="s">
        <v>94</v>
      </c>
      <c r="B159" s="167" t="s">
        <v>87</v>
      </c>
      <c r="C159" s="168">
        <v>250000000</v>
      </c>
      <c r="D159" s="169">
        <v>41345</v>
      </c>
      <c r="E159" s="169">
        <v>41710</v>
      </c>
      <c r="F159" s="170" t="s">
        <v>92</v>
      </c>
      <c r="G159" s="167" t="s">
        <v>93</v>
      </c>
      <c r="H159" s="169">
        <v>39519</v>
      </c>
      <c r="I159" s="171">
        <v>6</v>
      </c>
    </row>
    <row r="160" spans="1:14" x14ac:dyDescent="0.2">
      <c r="A160" s="254" t="s">
        <v>95</v>
      </c>
      <c r="B160" s="167" t="s">
        <v>87</v>
      </c>
      <c r="C160" s="168">
        <v>441000000</v>
      </c>
      <c r="D160" s="169">
        <v>41347</v>
      </c>
      <c r="E160" s="169">
        <v>41712</v>
      </c>
      <c r="F160" s="170" t="s">
        <v>88</v>
      </c>
      <c r="G160" s="167" t="s">
        <v>89</v>
      </c>
      <c r="H160" s="169">
        <v>39521</v>
      </c>
      <c r="I160" s="171">
        <v>7</v>
      </c>
    </row>
    <row r="161" spans="1:9" x14ac:dyDescent="0.2">
      <c r="A161" s="254" t="s">
        <v>97</v>
      </c>
      <c r="B161" s="167" t="s">
        <v>87</v>
      </c>
      <c r="C161" s="168">
        <v>1495500000</v>
      </c>
      <c r="D161" s="169">
        <v>41050</v>
      </c>
      <c r="E161" s="169">
        <v>41415</v>
      </c>
      <c r="F161" s="170" t="s">
        <v>88</v>
      </c>
      <c r="G161" s="167" t="s">
        <v>89</v>
      </c>
      <c r="H161" s="169">
        <v>39773</v>
      </c>
      <c r="I161" s="171">
        <v>10</v>
      </c>
    </row>
    <row r="162" spans="1:9" x14ac:dyDescent="0.2">
      <c r="A162" s="254" t="s">
        <v>98</v>
      </c>
      <c r="B162" s="167" t="s">
        <v>87</v>
      </c>
      <c r="C162" s="168">
        <v>4791000000</v>
      </c>
      <c r="D162" s="169">
        <v>43539</v>
      </c>
      <c r="E162" s="169">
        <v>43905</v>
      </c>
      <c r="F162" s="170" t="s">
        <v>88</v>
      </c>
      <c r="G162" s="167" t="s">
        <v>89</v>
      </c>
      <c r="H162" s="169">
        <v>39898</v>
      </c>
      <c r="I162" s="171">
        <v>11</v>
      </c>
    </row>
    <row r="163" spans="1:9" x14ac:dyDescent="0.2">
      <c r="A163" s="254" t="s">
        <v>99</v>
      </c>
      <c r="B163" s="167" t="s">
        <v>87</v>
      </c>
      <c r="C163" s="168">
        <v>4766500000</v>
      </c>
      <c r="D163" s="169">
        <v>42144</v>
      </c>
      <c r="E163" s="169">
        <v>42510</v>
      </c>
      <c r="F163" s="170" t="s">
        <v>88</v>
      </c>
      <c r="G163" s="167" t="s">
        <v>89</v>
      </c>
      <c r="H163" s="169">
        <v>39974</v>
      </c>
      <c r="I163" s="171">
        <v>12</v>
      </c>
    </row>
    <row r="164" spans="1:9" x14ac:dyDescent="0.2">
      <c r="A164" s="254" t="s">
        <v>100</v>
      </c>
      <c r="B164" s="167" t="s">
        <v>87</v>
      </c>
      <c r="C164" s="168">
        <v>2041000000</v>
      </c>
      <c r="D164" s="169">
        <v>42066</v>
      </c>
      <c r="E164" s="169">
        <v>42432</v>
      </c>
      <c r="F164" s="170" t="s">
        <v>88</v>
      </c>
      <c r="G164" s="167" t="s">
        <v>89</v>
      </c>
      <c r="H164" s="169">
        <v>40059</v>
      </c>
      <c r="I164" s="171">
        <v>13</v>
      </c>
    </row>
    <row r="165" spans="1:9" x14ac:dyDescent="0.2">
      <c r="A165" s="254" t="s">
        <v>101</v>
      </c>
      <c r="B165" s="167" t="s">
        <v>87</v>
      </c>
      <c r="C165" s="168">
        <v>1000000000</v>
      </c>
      <c r="D165" s="169">
        <v>41712</v>
      </c>
      <c r="E165" s="169">
        <v>42077</v>
      </c>
      <c r="F165" s="170" t="s">
        <v>88</v>
      </c>
      <c r="G165" s="167" t="s">
        <v>89</v>
      </c>
      <c r="H165" s="169">
        <v>40081</v>
      </c>
      <c r="I165" s="171">
        <v>14</v>
      </c>
    </row>
    <row r="166" spans="1:9" x14ac:dyDescent="0.2">
      <c r="A166" s="254" t="s">
        <v>102</v>
      </c>
      <c r="B166" s="167" t="s">
        <v>87</v>
      </c>
      <c r="C166" s="168">
        <v>1135000000</v>
      </c>
      <c r="D166" s="169">
        <v>43815</v>
      </c>
      <c r="E166" s="169">
        <v>44181</v>
      </c>
      <c r="F166" s="170" t="s">
        <v>92</v>
      </c>
      <c r="G166" s="167" t="s">
        <v>93</v>
      </c>
      <c r="H166" s="169">
        <v>40163</v>
      </c>
      <c r="I166" s="171">
        <v>15</v>
      </c>
    </row>
    <row r="167" spans="1:9" x14ac:dyDescent="0.2">
      <c r="A167" s="254" t="s">
        <v>103</v>
      </c>
      <c r="B167" s="167" t="s">
        <v>87</v>
      </c>
      <c r="C167" s="168">
        <v>1210000000</v>
      </c>
      <c r="D167" s="169">
        <v>42060</v>
      </c>
      <c r="E167" s="169">
        <v>42425</v>
      </c>
      <c r="F167" s="170" t="s">
        <v>92</v>
      </c>
      <c r="G167" s="167" t="s">
        <v>93</v>
      </c>
      <c r="H167" s="169">
        <v>40234</v>
      </c>
      <c r="I167" s="171">
        <v>16</v>
      </c>
    </row>
    <row r="168" spans="1:9" x14ac:dyDescent="0.2">
      <c r="A168" s="254" t="s">
        <v>104</v>
      </c>
      <c r="B168" s="167" t="s">
        <v>105</v>
      </c>
      <c r="C168" s="168">
        <v>552000000</v>
      </c>
      <c r="D168" s="169">
        <v>41166</v>
      </c>
      <c r="E168" s="169">
        <v>41531</v>
      </c>
      <c r="F168" s="170" t="s">
        <v>92</v>
      </c>
      <c r="G168" s="167" t="s">
        <v>93</v>
      </c>
      <c r="H168" s="169">
        <v>40252</v>
      </c>
      <c r="I168" s="171">
        <v>17</v>
      </c>
    </row>
    <row r="169" spans="1:9" x14ac:dyDescent="0.2">
      <c r="A169" s="254" t="s">
        <v>106</v>
      </c>
      <c r="B169" s="167" t="s">
        <v>87</v>
      </c>
      <c r="C169" s="168">
        <v>5000000000</v>
      </c>
      <c r="D169" s="169">
        <v>42493</v>
      </c>
      <c r="E169" s="169">
        <v>42858</v>
      </c>
      <c r="F169" s="170" t="s">
        <v>88</v>
      </c>
      <c r="G169" s="167" t="s">
        <v>89</v>
      </c>
      <c r="H169" s="169">
        <v>40301</v>
      </c>
      <c r="I169" s="171">
        <v>18</v>
      </c>
    </row>
    <row r="170" spans="1:9" x14ac:dyDescent="0.2">
      <c r="A170" s="254" t="s">
        <v>107</v>
      </c>
      <c r="B170" s="167" t="s">
        <v>105</v>
      </c>
      <c r="C170" s="168">
        <v>500000000</v>
      </c>
      <c r="D170" s="169">
        <v>42247</v>
      </c>
      <c r="E170" s="169">
        <v>42613</v>
      </c>
      <c r="F170" s="170" t="s">
        <v>92</v>
      </c>
      <c r="G170" s="167" t="s">
        <v>93</v>
      </c>
      <c r="H170" s="169">
        <v>40421</v>
      </c>
      <c r="I170" s="171">
        <v>19</v>
      </c>
    </row>
    <row r="171" spans="1:9" x14ac:dyDescent="0.2">
      <c r="A171" s="254" t="s">
        <v>108</v>
      </c>
      <c r="B171" s="167" t="s">
        <v>87</v>
      </c>
      <c r="C171" s="168">
        <v>1000000000</v>
      </c>
      <c r="D171" s="169">
        <v>44292</v>
      </c>
      <c r="E171" s="169">
        <v>44657</v>
      </c>
      <c r="F171" s="170" t="s">
        <v>92</v>
      </c>
      <c r="G171" s="167" t="s">
        <v>93</v>
      </c>
      <c r="H171" s="169">
        <v>40639</v>
      </c>
      <c r="I171" s="171">
        <v>20</v>
      </c>
    </row>
    <row r="172" spans="1:9" x14ac:dyDescent="0.2">
      <c r="A172" s="254" t="s">
        <v>109</v>
      </c>
      <c r="B172" s="167" t="s">
        <v>87</v>
      </c>
      <c r="C172" s="168">
        <v>1200000000</v>
      </c>
      <c r="D172" s="169">
        <v>43259</v>
      </c>
      <c r="E172" s="169">
        <v>43624</v>
      </c>
      <c r="F172" s="170" t="s">
        <v>88</v>
      </c>
      <c r="G172" s="167" t="s">
        <v>89</v>
      </c>
      <c r="H172" s="169">
        <v>40702</v>
      </c>
      <c r="I172" s="171">
        <v>21</v>
      </c>
    </row>
    <row r="173" spans="1:9" x14ac:dyDescent="0.2">
      <c r="A173" s="254" t="s">
        <v>110</v>
      </c>
      <c r="B173" s="167" t="s">
        <v>87</v>
      </c>
      <c r="C173" s="168">
        <v>500000000</v>
      </c>
      <c r="D173" s="169">
        <v>43259</v>
      </c>
      <c r="E173" s="169">
        <v>43624</v>
      </c>
      <c r="F173" s="170" t="s">
        <v>92</v>
      </c>
      <c r="G173" s="167" t="s">
        <v>93</v>
      </c>
      <c r="H173" s="169">
        <v>40702</v>
      </c>
      <c r="I173" s="171">
        <v>22</v>
      </c>
    </row>
    <row r="174" spans="1:9" x14ac:dyDescent="0.2">
      <c r="A174" s="254" t="s">
        <v>111</v>
      </c>
      <c r="B174" s="167" t="s">
        <v>87</v>
      </c>
      <c r="C174" s="230">
        <v>1730000000</v>
      </c>
      <c r="D174" s="235">
        <v>41935</v>
      </c>
      <c r="E174" s="169">
        <v>42300</v>
      </c>
      <c r="F174" s="170" t="s">
        <v>88</v>
      </c>
      <c r="G174" s="167" t="s">
        <v>89</v>
      </c>
      <c r="H174" s="169">
        <v>40809</v>
      </c>
      <c r="I174" s="171">
        <v>25</v>
      </c>
    </row>
    <row r="175" spans="1:9" x14ac:dyDescent="0.2">
      <c r="A175" s="254" t="s">
        <v>130</v>
      </c>
      <c r="B175" s="167" t="s">
        <v>87</v>
      </c>
      <c r="C175" s="230">
        <v>600000000</v>
      </c>
      <c r="D175" s="236">
        <v>46308</v>
      </c>
      <c r="E175" s="236">
        <v>46673</v>
      </c>
      <c r="F175" s="170" t="s">
        <v>92</v>
      </c>
      <c r="G175" s="167" t="s">
        <v>93</v>
      </c>
      <c r="H175" s="169">
        <v>40829</v>
      </c>
      <c r="I175" s="171">
        <v>24</v>
      </c>
    </row>
    <row r="176" spans="1:9" s="51" customFormat="1" x14ac:dyDescent="0.2">
      <c r="A176" s="254" t="s">
        <v>131</v>
      </c>
      <c r="B176" s="51" t="s">
        <v>87</v>
      </c>
      <c r="C176" s="230">
        <v>2010000000</v>
      </c>
      <c r="D176" s="236">
        <v>41974</v>
      </c>
      <c r="E176" s="236">
        <v>42339</v>
      </c>
      <c r="F176" s="170" t="s">
        <v>88</v>
      </c>
      <c r="G176" s="171" t="s">
        <v>89</v>
      </c>
      <c r="H176" s="169">
        <v>40871</v>
      </c>
      <c r="I176" s="171">
        <v>26</v>
      </c>
    </row>
    <row r="177" spans="1:9" x14ac:dyDescent="0.2">
      <c r="A177" s="262" t="s">
        <v>132</v>
      </c>
      <c r="B177" s="237" t="s">
        <v>87</v>
      </c>
      <c r="C177" s="238">
        <v>700000000</v>
      </c>
      <c r="D177" s="239">
        <v>42543</v>
      </c>
      <c r="E177" s="239">
        <v>42908</v>
      </c>
      <c r="F177" s="175" t="s">
        <v>92</v>
      </c>
      <c r="G177" s="176" t="s">
        <v>93</v>
      </c>
      <c r="H177" s="174">
        <v>40899</v>
      </c>
      <c r="I177" s="176">
        <v>27</v>
      </c>
    </row>
  </sheetData>
  <mergeCells count="5">
    <mergeCell ref="A5:F5"/>
    <mergeCell ref="A13:F13"/>
    <mergeCell ref="A48:F48"/>
    <mergeCell ref="A84:F84"/>
    <mergeCell ref="G84:L84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O173"/>
  <sheetViews>
    <sheetView topLeftCell="A148" workbookViewId="0">
      <selection activeCell="B177" sqref="B177"/>
    </sheetView>
  </sheetViews>
  <sheetFormatPr baseColWidth="10" defaultRowHeight="12.75" x14ac:dyDescent="0.2"/>
  <cols>
    <col min="1" max="1" width="54" style="3" customWidth="1"/>
    <col min="2" max="2" width="24.5703125" style="3" bestFit="1" customWidth="1"/>
    <col min="3" max="3" width="23.85546875" style="3" customWidth="1"/>
    <col min="4" max="4" width="37" style="3" customWidth="1"/>
    <col min="5" max="5" width="22.140625" style="3" bestFit="1" customWidth="1"/>
    <col min="6" max="6" width="24" style="3" bestFit="1" customWidth="1"/>
    <col min="7" max="10" width="22.140625" style="3" bestFit="1" customWidth="1"/>
    <col min="11" max="11" width="23.42578125" style="3" bestFit="1" customWidth="1"/>
    <col min="12" max="12" width="24.7109375" style="3" bestFit="1" customWidth="1"/>
    <col min="13" max="13" width="15.5703125" style="3" bestFit="1" customWidth="1"/>
    <col min="14" max="16384" width="11.42578125" style="3"/>
  </cols>
  <sheetData>
    <row r="1" spans="1:7" x14ac:dyDescent="0.2">
      <c r="A1" s="22" t="s">
        <v>0</v>
      </c>
      <c r="B1" s="18"/>
      <c r="C1" s="18"/>
      <c r="D1" s="18"/>
      <c r="E1" s="18"/>
    </row>
    <row r="2" spans="1:7" x14ac:dyDescent="0.2">
      <c r="A2" s="18" t="s">
        <v>1</v>
      </c>
      <c r="B2" s="18"/>
      <c r="C2" s="26">
        <v>40816</v>
      </c>
      <c r="E2" s="18"/>
    </row>
    <row r="3" spans="1:7" x14ac:dyDescent="0.2">
      <c r="A3" s="18" t="s">
        <v>9</v>
      </c>
      <c r="B3" s="18"/>
      <c r="C3" s="8" t="s">
        <v>10</v>
      </c>
      <c r="E3" s="18"/>
      <c r="G3" s="46"/>
    </row>
    <row r="4" spans="1:7" x14ac:dyDescent="0.2">
      <c r="A4" s="18"/>
      <c r="B4" s="18"/>
      <c r="C4" s="18"/>
      <c r="D4" s="18"/>
      <c r="E4" s="18"/>
      <c r="G4" s="60"/>
    </row>
    <row r="5" spans="1:7" x14ac:dyDescent="0.2">
      <c r="A5" s="638" t="s">
        <v>13</v>
      </c>
      <c r="B5" s="639"/>
      <c r="C5" s="639"/>
      <c r="D5" s="639"/>
      <c r="E5" s="639"/>
      <c r="F5" s="640"/>
      <c r="G5" s="60"/>
    </row>
    <row r="6" spans="1:7" ht="12.75" customHeight="1" x14ac:dyDescent="0.2">
      <c r="A6" s="34"/>
      <c r="B6" s="34" t="s">
        <v>4</v>
      </c>
      <c r="C6" s="34" t="s">
        <v>5</v>
      </c>
      <c r="D6" s="34" t="s">
        <v>76</v>
      </c>
      <c r="E6" s="24" t="s">
        <v>79</v>
      </c>
      <c r="F6" s="59" t="s">
        <v>11</v>
      </c>
      <c r="G6" s="29"/>
    </row>
    <row r="7" spans="1:7" x14ac:dyDescent="0.2">
      <c r="A7" s="10" t="s">
        <v>2</v>
      </c>
      <c r="B7" s="20">
        <v>30107934034.450001</v>
      </c>
      <c r="C7" s="10">
        <f>B7/$B$10</f>
        <v>0.7346191912314517</v>
      </c>
      <c r="D7" s="7">
        <v>0.46907214000000003</v>
      </c>
      <c r="E7" s="39">
        <v>25512</v>
      </c>
      <c r="F7" s="37">
        <v>1180147.9317360001</v>
      </c>
      <c r="G7" s="60"/>
    </row>
    <row r="8" spans="1:7" x14ac:dyDescent="0.2">
      <c r="A8" s="10" t="s">
        <v>3</v>
      </c>
      <c r="B8" s="13">
        <v>5109465775.25</v>
      </c>
      <c r="C8" s="10">
        <f>B8/$B$10</f>
        <v>0.12466852129887447</v>
      </c>
      <c r="D8" s="7">
        <v>0.12701804</v>
      </c>
      <c r="E8" s="41">
        <v>427</v>
      </c>
      <c r="F8" s="32">
        <v>11965962.002937</v>
      </c>
      <c r="G8" s="60"/>
    </row>
    <row r="9" spans="1:7" x14ac:dyDescent="0.2">
      <c r="A9" s="10" t="s">
        <v>78</v>
      </c>
      <c r="B9" s="27">
        <v>5767010063.9104109</v>
      </c>
      <c r="C9" s="10">
        <f>B9/$B$10</f>
        <v>0.14071228746967396</v>
      </c>
      <c r="D9" s="21"/>
      <c r="E9" s="68"/>
      <c r="F9" s="14"/>
      <c r="G9" s="46"/>
    </row>
    <row r="10" spans="1:7" x14ac:dyDescent="0.2">
      <c r="A10" s="12" t="s">
        <v>7</v>
      </c>
      <c r="B10" s="28">
        <f>SUM(B7:B9)</f>
        <v>40984409873.610405</v>
      </c>
      <c r="C10" s="12">
        <f>B10/$B$10</f>
        <v>1</v>
      </c>
      <c r="D10" s="12">
        <f>B7/(B7+B8)*D7+B8/(B7+B8)*D8</f>
        <v>0.41944571310085793</v>
      </c>
      <c r="E10" s="64">
        <f>SUM(E7:E9)</f>
        <v>25939</v>
      </c>
      <c r="F10" s="52">
        <f>(B7+B8)/E10</f>
        <v>1357700.7521377075</v>
      </c>
      <c r="G10" s="46"/>
    </row>
    <row r="11" spans="1:7" s="46" customFormat="1" x14ac:dyDescent="0.2">
      <c r="A11" s="211"/>
      <c r="B11" s="212"/>
      <c r="C11" s="211"/>
      <c r="D11" s="211"/>
      <c r="E11" s="213"/>
      <c r="F11" s="214"/>
    </row>
    <row r="13" spans="1:7" x14ac:dyDescent="0.2">
      <c r="A13" s="638" t="s">
        <v>36</v>
      </c>
      <c r="B13" s="639"/>
      <c r="C13" s="639"/>
      <c r="D13" s="639"/>
      <c r="E13" s="639"/>
      <c r="F13" s="640"/>
    </row>
    <row r="14" spans="1:7" x14ac:dyDescent="0.2">
      <c r="A14" s="62" t="s">
        <v>14</v>
      </c>
      <c r="B14" s="11"/>
      <c r="C14" s="11"/>
      <c r="D14" s="11"/>
      <c r="E14" s="11"/>
      <c r="F14" s="11"/>
    </row>
    <row r="15" spans="1:7" x14ac:dyDescent="0.2">
      <c r="A15" s="77"/>
      <c r="B15" s="60"/>
      <c r="C15" s="60"/>
      <c r="D15" s="60"/>
      <c r="E15" s="60"/>
      <c r="F15" s="60"/>
    </row>
    <row r="16" spans="1:7" x14ac:dyDescent="0.2">
      <c r="A16" s="42" t="s">
        <v>31</v>
      </c>
      <c r="B16" s="143"/>
      <c r="C16" s="143"/>
      <c r="D16" s="46"/>
      <c r="E16" s="46"/>
      <c r="F16" s="46"/>
    </row>
    <row r="17" spans="1:10" x14ac:dyDescent="0.2">
      <c r="A17" s="145"/>
      <c r="B17" s="144"/>
      <c r="C17" s="144"/>
    </row>
    <row r="18" spans="1:10" x14ac:dyDescent="0.2">
      <c r="A18" s="78" t="s">
        <v>15</v>
      </c>
      <c r="B18" s="146" t="s">
        <v>16</v>
      </c>
      <c r="C18" s="147" t="s">
        <v>17</v>
      </c>
      <c r="D18" s="90" t="s">
        <v>35</v>
      </c>
    </row>
    <row r="19" spans="1:10" x14ac:dyDescent="0.2">
      <c r="A19" s="83" t="s">
        <v>18</v>
      </c>
      <c r="B19" s="142">
        <v>4383555259.2299995</v>
      </c>
      <c r="C19" s="35">
        <v>5956</v>
      </c>
      <c r="D19" s="92">
        <f>B19/$B$30</f>
        <v>0.14559468790566177</v>
      </c>
    </row>
    <row r="20" spans="1:10" x14ac:dyDescent="0.2">
      <c r="A20" s="74" t="s">
        <v>19</v>
      </c>
      <c r="B20" s="141">
        <v>4514734371.1400003</v>
      </c>
      <c r="C20" s="19">
        <v>3735</v>
      </c>
      <c r="D20" s="92">
        <f t="shared" ref="D20:D30" si="0">B20/$B$30</f>
        <v>0.14995164948794448</v>
      </c>
    </row>
    <row r="21" spans="1:10" x14ac:dyDescent="0.2">
      <c r="A21" s="74" t="s">
        <v>20</v>
      </c>
      <c r="B21" s="141">
        <v>21209644404.080002</v>
      </c>
      <c r="C21" s="19">
        <v>15821</v>
      </c>
      <c r="D21" s="92">
        <f t="shared" si="0"/>
        <v>0.70445366260639375</v>
      </c>
    </row>
    <row r="22" spans="1:10" x14ac:dyDescent="0.2">
      <c r="A22" s="74" t="s">
        <v>21</v>
      </c>
      <c r="B22" s="54"/>
      <c r="C22" s="19"/>
      <c r="D22" s="92">
        <f t="shared" si="0"/>
        <v>0</v>
      </c>
    </row>
    <row r="23" spans="1:10" x14ac:dyDescent="0.2">
      <c r="A23" s="74" t="s">
        <v>22</v>
      </c>
      <c r="B23" s="71"/>
      <c r="C23" s="71"/>
      <c r="D23" s="92">
        <f t="shared" si="0"/>
        <v>0</v>
      </c>
    </row>
    <row r="24" spans="1:10" x14ac:dyDescent="0.2">
      <c r="A24" s="74" t="s">
        <v>23</v>
      </c>
      <c r="B24" s="71"/>
      <c r="C24" s="71"/>
      <c r="D24" s="92">
        <f t="shared" si="0"/>
        <v>0</v>
      </c>
    </row>
    <row r="25" spans="1:10" x14ac:dyDescent="0.2">
      <c r="A25" s="74" t="s">
        <v>24</v>
      </c>
      <c r="B25" s="71"/>
      <c r="C25" s="71"/>
      <c r="D25" s="92">
        <f t="shared" si="0"/>
        <v>0</v>
      </c>
    </row>
    <row r="26" spans="1:10" x14ac:dyDescent="0.2">
      <c r="A26" s="74" t="s">
        <v>25</v>
      </c>
      <c r="B26" s="71"/>
      <c r="C26" s="71"/>
      <c r="D26" s="92">
        <f t="shared" si="0"/>
        <v>0</v>
      </c>
    </row>
    <row r="27" spans="1:10" x14ac:dyDescent="0.2">
      <c r="A27" s="74" t="s">
        <v>26</v>
      </c>
      <c r="B27" s="71"/>
      <c r="C27" s="71"/>
      <c r="D27" s="92">
        <f t="shared" si="0"/>
        <v>0</v>
      </c>
    </row>
    <row r="28" spans="1:10" x14ac:dyDescent="0.2">
      <c r="A28" s="74" t="s">
        <v>27</v>
      </c>
      <c r="B28" s="71"/>
      <c r="C28" s="71"/>
      <c r="D28" s="92">
        <f t="shared" si="0"/>
        <v>0</v>
      </c>
    </row>
    <row r="29" spans="1:10" ht="13.5" thickBot="1" x14ac:dyDescent="0.25">
      <c r="A29" s="38" t="s">
        <v>28</v>
      </c>
      <c r="B29" s="56"/>
      <c r="C29" s="56"/>
      <c r="D29" s="166">
        <f t="shared" si="0"/>
        <v>0</v>
      </c>
    </row>
    <row r="30" spans="1:10" ht="13.5" thickTop="1" x14ac:dyDescent="0.2">
      <c r="A30" s="49" t="s">
        <v>4</v>
      </c>
      <c r="B30" s="5">
        <f>SUM(B19:B29)</f>
        <v>30107934034.450001</v>
      </c>
      <c r="C30" s="5">
        <f>SUM(C19:C29)</f>
        <v>25512</v>
      </c>
      <c r="D30" s="165">
        <f t="shared" si="0"/>
        <v>1</v>
      </c>
      <c r="J30" s="163"/>
    </row>
    <row r="31" spans="1:10" x14ac:dyDescent="0.2">
      <c r="A31" s="47"/>
      <c r="B31" s="82"/>
      <c r="C31" s="82"/>
      <c r="J31" s="164"/>
    </row>
    <row r="32" spans="1:10" x14ac:dyDescent="0.2">
      <c r="A32" s="42" t="s">
        <v>32</v>
      </c>
      <c r="B32" s="33"/>
      <c r="C32" s="33"/>
      <c r="D32" s="4"/>
      <c r="E32" s="4"/>
      <c r="F32" s="4"/>
    </row>
    <row r="33" spans="1:6" x14ac:dyDescent="0.2">
      <c r="A33" s="15"/>
      <c r="B33" s="15"/>
      <c r="C33" s="15"/>
    </row>
    <row r="34" spans="1:6" x14ac:dyDescent="0.2">
      <c r="A34" s="88" t="s">
        <v>29</v>
      </c>
      <c r="B34" s="89" t="s">
        <v>16</v>
      </c>
      <c r="C34" s="89" t="s">
        <v>17</v>
      </c>
      <c r="D34" s="90" t="s">
        <v>35</v>
      </c>
    </row>
    <row r="35" spans="1:6" x14ac:dyDescent="0.2">
      <c r="A35" s="67" t="s">
        <v>18</v>
      </c>
      <c r="B35" s="141">
        <v>6985870731.8000002</v>
      </c>
      <c r="C35" s="49">
        <v>8324</v>
      </c>
      <c r="D35" s="92">
        <f>B35/$B$46</f>
        <v>0.23202756867364766</v>
      </c>
    </row>
    <row r="36" spans="1:6" x14ac:dyDescent="0.2">
      <c r="A36" s="67" t="s">
        <v>19</v>
      </c>
      <c r="B36" s="141">
        <v>8506813861.4799995</v>
      </c>
      <c r="C36" s="49">
        <v>6801</v>
      </c>
      <c r="D36" s="92">
        <f t="shared" ref="D36:D44" si="1">B36/$B$46</f>
        <v>0.28254392519082716</v>
      </c>
    </row>
    <row r="37" spans="1:6" x14ac:dyDescent="0.2">
      <c r="A37" s="67" t="s">
        <v>20</v>
      </c>
      <c r="B37" s="141">
        <v>14275446120.049999</v>
      </c>
      <c r="C37" s="49">
        <v>10172</v>
      </c>
      <c r="D37" s="92">
        <f t="shared" si="1"/>
        <v>0.47414233416732604</v>
      </c>
    </row>
    <row r="38" spans="1:6" x14ac:dyDescent="0.2">
      <c r="A38" s="67" t="s">
        <v>21</v>
      </c>
      <c r="B38" s="141">
        <v>292542415.62</v>
      </c>
      <c r="C38" s="49">
        <v>189</v>
      </c>
      <c r="D38" s="92">
        <f t="shared" si="1"/>
        <v>9.7164559775263261E-3</v>
      </c>
    </row>
    <row r="39" spans="1:6" x14ac:dyDescent="0.2">
      <c r="A39" s="67" t="s">
        <v>22</v>
      </c>
      <c r="B39" s="141">
        <v>47260905.5</v>
      </c>
      <c r="C39" s="49">
        <v>26</v>
      </c>
      <c r="D39" s="92">
        <f t="shared" si="1"/>
        <v>1.5697159906728668E-3</v>
      </c>
    </row>
    <row r="40" spans="1:6" x14ac:dyDescent="0.2">
      <c r="A40" s="67" t="s">
        <v>23</v>
      </c>
      <c r="B40" s="54"/>
      <c r="C40" s="49"/>
      <c r="D40" s="92">
        <f t="shared" si="1"/>
        <v>0</v>
      </c>
    </row>
    <row r="41" spans="1:6" x14ac:dyDescent="0.2">
      <c r="A41" s="67" t="s">
        <v>24</v>
      </c>
      <c r="B41" s="17"/>
      <c r="C41" s="137"/>
      <c r="D41" s="92">
        <f t="shared" si="1"/>
        <v>0</v>
      </c>
    </row>
    <row r="42" spans="1:6" x14ac:dyDescent="0.2">
      <c r="A42" s="67" t="s">
        <v>25</v>
      </c>
      <c r="B42" s="71"/>
      <c r="C42" s="138"/>
      <c r="D42" s="92">
        <f t="shared" si="1"/>
        <v>0</v>
      </c>
    </row>
    <row r="43" spans="1:6" x14ac:dyDescent="0.2">
      <c r="A43" s="67" t="s">
        <v>26</v>
      </c>
      <c r="B43" s="71"/>
      <c r="C43" s="138"/>
      <c r="D43" s="92">
        <f t="shared" si="1"/>
        <v>0</v>
      </c>
    </row>
    <row r="44" spans="1:6" x14ac:dyDescent="0.2">
      <c r="A44" s="67" t="s">
        <v>27</v>
      </c>
      <c r="B44" s="71"/>
      <c r="C44" s="138"/>
      <c r="D44" s="92">
        <f t="shared" si="1"/>
        <v>0</v>
      </c>
    </row>
    <row r="45" spans="1:6" ht="13.5" thickBot="1" x14ac:dyDescent="0.25">
      <c r="A45" s="43" t="s">
        <v>28</v>
      </c>
      <c r="B45" s="56"/>
      <c r="C45" s="56"/>
      <c r="D45" s="166">
        <f>B45/$B$46</f>
        <v>0</v>
      </c>
    </row>
    <row r="46" spans="1:6" ht="13.5" thickTop="1" x14ac:dyDescent="0.2">
      <c r="A46" s="19" t="s">
        <v>4</v>
      </c>
      <c r="B46" s="140">
        <f>SUM(B35:B45)</f>
        <v>30107934034.449997</v>
      </c>
      <c r="C46" s="140">
        <f>SUM(C35:C45)</f>
        <v>25512</v>
      </c>
      <c r="D46" s="165">
        <f>B46/$B$46</f>
        <v>1</v>
      </c>
    </row>
    <row r="48" spans="1:6" x14ac:dyDescent="0.2">
      <c r="A48" s="641" t="s">
        <v>30</v>
      </c>
      <c r="B48" s="641"/>
      <c r="C48" s="641"/>
      <c r="D48" s="641"/>
      <c r="E48" s="641"/>
      <c r="F48" s="641"/>
    </row>
    <row r="49" spans="1:4" x14ac:dyDescent="0.2">
      <c r="A49" s="81"/>
      <c r="B49" s="51"/>
      <c r="C49" s="51"/>
    </row>
    <row r="50" spans="1:4" x14ac:dyDescent="0.2">
      <c r="A50" s="42" t="s">
        <v>33</v>
      </c>
      <c r="B50" s="84"/>
      <c r="C50" s="84"/>
    </row>
    <row r="51" spans="1:4" x14ac:dyDescent="0.2">
      <c r="A51" s="86"/>
      <c r="B51" s="86"/>
      <c r="C51" s="86"/>
    </row>
    <row r="52" spans="1:4" x14ac:dyDescent="0.2">
      <c r="A52" s="85" t="s">
        <v>15</v>
      </c>
      <c r="B52" s="48" t="s">
        <v>16</v>
      </c>
      <c r="C52" s="58" t="s">
        <v>17</v>
      </c>
      <c r="D52" s="90" t="s">
        <v>35</v>
      </c>
    </row>
    <row r="53" spans="1:4" x14ac:dyDescent="0.2">
      <c r="A53" s="6" t="s">
        <v>18</v>
      </c>
      <c r="B53" s="23">
        <v>4829937314</v>
      </c>
      <c r="C53" s="73">
        <v>400</v>
      </c>
      <c r="D53" s="92">
        <f>B53/$B$64</f>
        <v>0.94529203765215097</v>
      </c>
    </row>
    <row r="54" spans="1:4" x14ac:dyDescent="0.2">
      <c r="A54" s="6" t="s">
        <v>19</v>
      </c>
      <c r="B54" s="50">
        <v>108794519.5</v>
      </c>
      <c r="C54" s="9">
        <v>13</v>
      </c>
      <c r="D54" s="92">
        <f t="shared" ref="D54:D64" si="2">B54/$B$64</f>
        <v>2.1292738670840167E-2</v>
      </c>
    </row>
    <row r="55" spans="1:4" x14ac:dyDescent="0.2">
      <c r="A55" s="6" t="s">
        <v>20</v>
      </c>
      <c r="B55" s="50">
        <v>170733941.75</v>
      </c>
      <c r="C55" s="9">
        <v>14</v>
      </c>
      <c r="D55" s="92">
        <f t="shared" si="2"/>
        <v>3.3415223677008818E-2</v>
      </c>
    </row>
    <row r="56" spans="1:4" x14ac:dyDescent="0.2">
      <c r="A56" s="6" t="s">
        <v>21</v>
      </c>
      <c r="B56" s="65"/>
      <c r="C56" s="70"/>
      <c r="D56" s="92">
        <f t="shared" si="2"/>
        <v>0</v>
      </c>
    </row>
    <row r="57" spans="1:4" x14ac:dyDescent="0.2">
      <c r="A57" s="6" t="s">
        <v>22</v>
      </c>
      <c r="B57" s="40"/>
      <c r="C57" s="40"/>
      <c r="D57" s="92">
        <f t="shared" si="2"/>
        <v>0</v>
      </c>
    </row>
    <row r="58" spans="1:4" x14ac:dyDescent="0.2">
      <c r="A58" s="6" t="s">
        <v>23</v>
      </c>
      <c r="B58" s="40"/>
      <c r="C58" s="40"/>
      <c r="D58" s="92">
        <f t="shared" si="2"/>
        <v>0</v>
      </c>
    </row>
    <row r="59" spans="1:4" x14ac:dyDescent="0.2">
      <c r="A59" s="6" t="s">
        <v>24</v>
      </c>
      <c r="B59" s="40"/>
      <c r="C59" s="40"/>
      <c r="D59" s="92">
        <f t="shared" si="2"/>
        <v>0</v>
      </c>
    </row>
    <row r="60" spans="1:4" x14ac:dyDescent="0.2">
      <c r="A60" s="6" t="s">
        <v>25</v>
      </c>
      <c r="B60" s="40"/>
      <c r="C60" s="40"/>
      <c r="D60" s="92">
        <f t="shared" si="2"/>
        <v>0</v>
      </c>
    </row>
    <row r="61" spans="1:4" x14ac:dyDescent="0.2">
      <c r="A61" s="6" t="s">
        <v>26</v>
      </c>
      <c r="B61" s="40"/>
      <c r="C61" s="40"/>
      <c r="D61" s="92">
        <f t="shared" si="2"/>
        <v>0</v>
      </c>
    </row>
    <row r="62" spans="1:4" x14ac:dyDescent="0.2">
      <c r="A62" s="6" t="s">
        <v>27</v>
      </c>
      <c r="B62" s="40"/>
      <c r="C62" s="40"/>
      <c r="D62" s="92">
        <f t="shared" si="2"/>
        <v>0</v>
      </c>
    </row>
    <row r="63" spans="1:4" ht="13.5" thickBot="1" x14ac:dyDescent="0.25">
      <c r="A63" s="25" t="s">
        <v>28</v>
      </c>
      <c r="B63" s="63"/>
      <c r="C63" s="63"/>
      <c r="D63" s="166">
        <f t="shared" si="2"/>
        <v>0</v>
      </c>
    </row>
    <row r="64" spans="1:4" ht="13.5" thickTop="1" x14ac:dyDescent="0.2">
      <c r="A64" s="1" t="s">
        <v>4</v>
      </c>
      <c r="B64" s="5">
        <f>SUM(B53:B63)</f>
        <v>5109465775.25</v>
      </c>
      <c r="C64" s="5">
        <f>SUM(C53:C63)</f>
        <v>427</v>
      </c>
      <c r="D64" s="165">
        <f t="shared" si="2"/>
        <v>1</v>
      </c>
    </row>
    <row r="65" spans="1:4" x14ac:dyDescent="0.2">
      <c r="A65" s="2"/>
      <c r="B65" s="66"/>
      <c r="C65" s="66"/>
    </row>
    <row r="66" spans="1:4" x14ac:dyDescent="0.2">
      <c r="A66" s="2"/>
      <c r="B66" s="66"/>
      <c r="C66" s="66"/>
    </row>
    <row r="67" spans="1:4" x14ac:dyDescent="0.2">
      <c r="A67" s="42" t="s">
        <v>34</v>
      </c>
      <c r="B67" s="84"/>
      <c r="C67" s="84"/>
    </row>
    <row r="68" spans="1:4" x14ac:dyDescent="0.2">
      <c r="A68" s="55"/>
      <c r="B68" s="55"/>
      <c r="C68" s="55"/>
    </row>
    <row r="69" spans="1:4" x14ac:dyDescent="0.2">
      <c r="A69" s="57" t="s">
        <v>29</v>
      </c>
      <c r="B69" s="48" t="s">
        <v>16</v>
      </c>
      <c r="C69" s="58" t="s">
        <v>17</v>
      </c>
      <c r="D69" s="90" t="s">
        <v>35</v>
      </c>
    </row>
    <row r="70" spans="1:4" x14ac:dyDescent="0.2">
      <c r="A70" s="75" t="s">
        <v>18</v>
      </c>
      <c r="B70" s="23">
        <v>4872562130.5</v>
      </c>
      <c r="C70" s="73">
        <v>409</v>
      </c>
      <c r="D70" s="92">
        <f>B70/$B$64</f>
        <v>0.95363436116989964</v>
      </c>
    </row>
    <row r="71" spans="1:4" x14ac:dyDescent="0.2">
      <c r="A71" s="80" t="s">
        <v>19</v>
      </c>
      <c r="B71" s="50">
        <v>139568917.75</v>
      </c>
      <c r="C71" s="9">
        <v>9</v>
      </c>
      <c r="D71" s="92">
        <f t="shared" ref="D71:D81" si="3">B71/$B$64</f>
        <v>2.7315755479969148E-2</v>
      </c>
    </row>
    <row r="72" spans="1:4" x14ac:dyDescent="0.2">
      <c r="A72" s="80" t="s">
        <v>20</v>
      </c>
      <c r="B72" s="50">
        <v>97334727</v>
      </c>
      <c r="C72" s="9">
        <v>9</v>
      </c>
      <c r="D72" s="92">
        <f t="shared" si="3"/>
        <v>1.9049883350131164E-2</v>
      </c>
    </row>
    <row r="73" spans="1:4" x14ac:dyDescent="0.2">
      <c r="A73" s="80" t="s">
        <v>21</v>
      </c>
      <c r="B73" s="17"/>
      <c r="C73" s="70"/>
      <c r="D73" s="92">
        <f t="shared" si="3"/>
        <v>0</v>
      </c>
    </row>
    <row r="74" spans="1:4" x14ac:dyDescent="0.2">
      <c r="A74" s="80" t="s">
        <v>22</v>
      </c>
      <c r="B74" s="17"/>
      <c r="C74" s="70"/>
      <c r="D74" s="92">
        <f t="shared" si="3"/>
        <v>0</v>
      </c>
    </row>
    <row r="75" spans="1:4" x14ac:dyDescent="0.2">
      <c r="A75" s="80" t="s">
        <v>23</v>
      </c>
      <c r="B75" s="17"/>
      <c r="C75" s="70"/>
      <c r="D75" s="92">
        <f t="shared" si="3"/>
        <v>0</v>
      </c>
    </row>
    <row r="76" spans="1:4" x14ac:dyDescent="0.2">
      <c r="A76" s="80" t="s">
        <v>24</v>
      </c>
      <c r="B76" s="17"/>
      <c r="C76" s="70"/>
      <c r="D76" s="92">
        <f t="shared" si="3"/>
        <v>0</v>
      </c>
    </row>
    <row r="77" spans="1:4" x14ac:dyDescent="0.2">
      <c r="A77" s="80" t="s">
        <v>25</v>
      </c>
      <c r="B77" s="40"/>
      <c r="C77" s="40"/>
      <c r="D77" s="92">
        <f t="shared" si="3"/>
        <v>0</v>
      </c>
    </row>
    <row r="78" spans="1:4" x14ac:dyDescent="0.2">
      <c r="A78" s="80" t="s">
        <v>26</v>
      </c>
      <c r="B78" s="40"/>
      <c r="C78" s="40"/>
      <c r="D78" s="92">
        <f t="shared" si="3"/>
        <v>0</v>
      </c>
    </row>
    <row r="79" spans="1:4" x14ac:dyDescent="0.2">
      <c r="A79" s="80" t="s">
        <v>27</v>
      </c>
      <c r="B79" s="40"/>
      <c r="C79" s="40"/>
      <c r="D79" s="92">
        <f t="shared" si="3"/>
        <v>0</v>
      </c>
    </row>
    <row r="80" spans="1:4" ht="13.5" thickBot="1" x14ac:dyDescent="0.25">
      <c r="A80" s="36" t="s">
        <v>28</v>
      </c>
      <c r="B80" s="63"/>
      <c r="C80" s="63"/>
      <c r="D80" s="166">
        <f t="shared" si="3"/>
        <v>0</v>
      </c>
    </row>
    <row r="81" spans="1:13" ht="13.5" thickTop="1" x14ac:dyDescent="0.2">
      <c r="A81" s="65" t="s">
        <v>4</v>
      </c>
      <c r="B81" s="155">
        <f>SUM(B70:B80)</f>
        <v>5109465775.25</v>
      </c>
      <c r="C81" s="155">
        <f>SUM(C70:C80)</f>
        <v>427</v>
      </c>
      <c r="D81" s="165">
        <f t="shared" si="3"/>
        <v>1</v>
      </c>
    </row>
    <row r="82" spans="1:13" x14ac:dyDescent="0.2">
      <c r="A82" s="215"/>
      <c r="B82" s="216"/>
      <c r="C82" s="216"/>
      <c r="D82" s="139"/>
    </row>
    <row r="84" spans="1:13" x14ac:dyDescent="0.2">
      <c r="A84" s="638" t="s">
        <v>77</v>
      </c>
      <c r="B84" s="639"/>
      <c r="C84" s="639"/>
      <c r="D84" s="639"/>
      <c r="E84" s="639"/>
      <c r="F84" s="640"/>
    </row>
    <row r="85" spans="1:13" s="96" customFormat="1" x14ac:dyDescent="0.2">
      <c r="A85" s="97"/>
      <c r="B85" s="98" t="s">
        <v>4</v>
      </c>
      <c r="C85" s="99" t="s">
        <v>37</v>
      </c>
      <c r="D85" s="99" t="s">
        <v>38</v>
      </c>
      <c r="E85" s="100" t="s">
        <v>39</v>
      </c>
      <c r="F85" s="101" t="s">
        <v>40</v>
      </c>
      <c r="G85" s="101" t="s">
        <v>41</v>
      </c>
      <c r="H85" s="101" t="s">
        <v>42</v>
      </c>
      <c r="I85" s="101" t="s">
        <v>43</v>
      </c>
      <c r="J85" s="101" t="s">
        <v>44</v>
      </c>
      <c r="K85" s="101" t="s">
        <v>45</v>
      </c>
      <c r="L85" s="101" t="s">
        <v>46</v>
      </c>
      <c r="M85" s="99" t="s">
        <v>47</v>
      </c>
    </row>
    <row r="86" spans="1:13" x14ac:dyDescent="0.2">
      <c r="A86" s="95" t="s">
        <v>48</v>
      </c>
      <c r="B86" s="154">
        <f>SUM(C86:M86)</f>
        <v>6060729968.6999998</v>
      </c>
      <c r="C86" s="154">
        <v>1821199381.6199999</v>
      </c>
      <c r="D86" s="154">
        <v>1602943485.26</v>
      </c>
      <c r="E86" s="154">
        <v>2591323400.1900001</v>
      </c>
      <c r="F86" s="154">
        <v>43373921.75</v>
      </c>
      <c r="G86" s="154">
        <v>1889779.88</v>
      </c>
      <c r="H86" s="154">
        <v>0</v>
      </c>
      <c r="I86" s="154">
        <v>0</v>
      </c>
      <c r="J86" s="154">
        <v>0</v>
      </c>
      <c r="K86" s="154">
        <v>0</v>
      </c>
      <c r="L86" s="154">
        <v>0</v>
      </c>
      <c r="M86" s="154">
        <v>0</v>
      </c>
    </row>
    <row r="87" spans="1:13" x14ac:dyDescent="0.2">
      <c r="A87" s="95" t="s">
        <v>49</v>
      </c>
      <c r="B87" s="154">
        <f t="shared" ref="B87:B105" si="4">SUM(C87:M87)</f>
        <v>976007872.85000002</v>
      </c>
      <c r="C87" s="154">
        <v>165491602.09999999</v>
      </c>
      <c r="D87" s="154">
        <v>222107988.84</v>
      </c>
      <c r="E87" s="154">
        <v>566296275.27999997</v>
      </c>
      <c r="F87" s="154">
        <v>18825727.379999999</v>
      </c>
      <c r="G87" s="154">
        <v>3286279.25</v>
      </c>
      <c r="H87" s="154">
        <v>0</v>
      </c>
      <c r="I87" s="154">
        <v>0</v>
      </c>
      <c r="J87" s="154">
        <v>0</v>
      </c>
      <c r="K87" s="154">
        <v>0</v>
      </c>
      <c r="L87" s="154">
        <v>0</v>
      </c>
      <c r="M87" s="154">
        <v>0</v>
      </c>
    </row>
    <row r="88" spans="1:13" x14ac:dyDescent="0.2">
      <c r="A88" s="95" t="s">
        <v>50</v>
      </c>
      <c r="B88" s="154">
        <f t="shared" si="4"/>
        <v>1284406065.2600002</v>
      </c>
      <c r="C88" s="154">
        <v>350330849.80000001</v>
      </c>
      <c r="D88" s="154">
        <v>420794825.04000002</v>
      </c>
      <c r="E88" s="154">
        <v>500463529.73000002</v>
      </c>
      <c r="F88" s="154">
        <v>5152450.9400000004</v>
      </c>
      <c r="G88" s="154">
        <v>7664409.75</v>
      </c>
      <c r="H88" s="154">
        <v>0</v>
      </c>
      <c r="I88" s="154">
        <v>0</v>
      </c>
      <c r="J88" s="154">
        <v>0</v>
      </c>
      <c r="K88" s="154">
        <v>0</v>
      </c>
      <c r="L88" s="154">
        <v>0</v>
      </c>
      <c r="M88" s="154">
        <v>0</v>
      </c>
    </row>
    <row r="89" spans="1:13" x14ac:dyDescent="0.2">
      <c r="A89" s="95" t="s">
        <v>51</v>
      </c>
      <c r="B89" s="154">
        <f t="shared" si="4"/>
        <v>15880388.870000001</v>
      </c>
      <c r="C89" s="154">
        <v>1030812.12</v>
      </c>
      <c r="D89" s="154">
        <v>3253921.5</v>
      </c>
      <c r="E89" s="154">
        <v>11595655.25</v>
      </c>
      <c r="F89" s="154">
        <v>0</v>
      </c>
      <c r="G89" s="154">
        <v>0</v>
      </c>
      <c r="H89" s="154">
        <v>0</v>
      </c>
      <c r="I89" s="154">
        <v>0</v>
      </c>
      <c r="J89" s="154">
        <v>0</v>
      </c>
      <c r="K89" s="154">
        <v>0</v>
      </c>
      <c r="L89" s="154">
        <v>0</v>
      </c>
      <c r="M89" s="154">
        <v>0</v>
      </c>
    </row>
    <row r="90" spans="1:13" x14ac:dyDescent="0.2">
      <c r="A90" s="95" t="s">
        <v>52</v>
      </c>
      <c r="B90" s="154">
        <f t="shared" si="4"/>
        <v>798572063.30000007</v>
      </c>
      <c r="C90" s="154">
        <v>148208332.66</v>
      </c>
      <c r="D90" s="154">
        <v>213399902.83000001</v>
      </c>
      <c r="E90" s="154">
        <v>418575676.62</v>
      </c>
      <c r="F90" s="154">
        <v>14542376.689999999</v>
      </c>
      <c r="G90" s="154">
        <v>3845774.5</v>
      </c>
      <c r="H90" s="154">
        <v>0</v>
      </c>
      <c r="I90" s="154">
        <v>0</v>
      </c>
      <c r="J90" s="154">
        <v>0</v>
      </c>
      <c r="K90" s="154">
        <v>0</v>
      </c>
      <c r="L90" s="154">
        <v>0</v>
      </c>
      <c r="M90" s="154">
        <v>0</v>
      </c>
    </row>
    <row r="91" spans="1:13" x14ac:dyDescent="0.2">
      <c r="A91" s="95" t="s">
        <v>53</v>
      </c>
      <c r="B91" s="154">
        <f t="shared" si="4"/>
        <v>954967709.27999997</v>
      </c>
      <c r="C91" s="154">
        <v>207144603.72</v>
      </c>
      <c r="D91" s="154">
        <v>296589566.12</v>
      </c>
      <c r="E91" s="154">
        <v>429846433.44</v>
      </c>
      <c r="F91" s="154">
        <v>19587106</v>
      </c>
      <c r="G91" s="154">
        <v>1800000</v>
      </c>
      <c r="H91" s="154">
        <v>0</v>
      </c>
      <c r="I91" s="154">
        <v>0</v>
      </c>
      <c r="J91" s="154">
        <v>0</v>
      </c>
      <c r="K91" s="154">
        <v>0</v>
      </c>
      <c r="L91" s="154">
        <v>0</v>
      </c>
      <c r="M91" s="154">
        <v>0</v>
      </c>
    </row>
    <row r="92" spans="1:13" x14ac:dyDescent="0.2">
      <c r="A92" s="95" t="s">
        <v>54</v>
      </c>
      <c r="B92" s="154">
        <f t="shared" si="4"/>
        <v>704176321.78999996</v>
      </c>
      <c r="C92" s="154">
        <v>176635710.19</v>
      </c>
      <c r="D92" s="154">
        <v>154286943.44</v>
      </c>
      <c r="E92" s="154">
        <v>362463470.16000003</v>
      </c>
      <c r="F92" s="154">
        <v>5352099</v>
      </c>
      <c r="G92" s="154">
        <v>5438099</v>
      </c>
      <c r="H92" s="154">
        <v>0</v>
      </c>
      <c r="I92" s="154">
        <v>0</v>
      </c>
      <c r="J92" s="154">
        <v>0</v>
      </c>
      <c r="K92" s="154">
        <v>0</v>
      </c>
      <c r="L92" s="154">
        <v>0</v>
      </c>
      <c r="M92" s="154">
        <v>0</v>
      </c>
    </row>
    <row r="93" spans="1:13" x14ac:dyDescent="0.2">
      <c r="A93" s="95" t="s">
        <v>55</v>
      </c>
      <c r="B93" s="154">
        <f t="shared" si="4"/>
        <v>1327195116.4900002</v>
      </c>
      <c r="C93" s="154">
        <v>215168989.55000001</v>
      </c>
      <c r="D93" s="154">
        <v>393899750.31</v>
      </c>
      <c r="E93" s="154">
        <v>668425730.69000006</v>
      </c>
      <c r="F93" s="154">
        <v>44556645.939999998</v>
      </c>
      <c r="G93" s="154">
        <v>5144000</v>
      </c>
      <c r="H93" s="154">
        <v>0</v>
      </c>
      <c r="I93" s="154">
        <v>0</v>
      </c>
      <c r="J93" s="154">
        <v>0</v>
      </c>
      <c r="K93" s="154">
        <v>0</v>
      </c>
      <c r="L93" s="154">
        <v>0</v>
      </c>
      <c r="M93" s="154">
        <v>0</v>
      </c>
    </row>
    <row r="94" spans="1:13" x14ac:dyDescent="0.2">
      <c r="A94" s="95" t="s">
        <v>56</v>
      </c>
      <c r="B94" s="154">
        <f t="shared" si="4"/>
        <v>1068441826.9399999</v>
      </c>
      <c r="C94" s="154">
        <v>201232451.55000001</v>
      </c>
      <c r="D94" s="154">
        <v>326832277.23000002</v>
      </c>
      <c r="E94" s="154">
        <v>524676866.27999997</v>
      </c>
      <c r="F94" s="154">
        <v>14899689.5</v>
      </c>
      <c r="G94" s="154">
        <v>800542.38</v>
      </c>
      <c r="H94" s="154">
        <v>0</v>
      </c>
      <c r="I94" s="154">
        <v>0</v>
      </c>
      <c r="J94" s="154">
        <v>0</v>
      </c>
      <c r="K94" s="154">
        <v>0</v>
      </c>
      <c r="L94" s="154">
        <v>0</v>
      </c>
      <c r="M94" s="154">
        <v>0</v>
      </c>
    </row>
    <row r="95" spans="1:13" x14ac:dyDescent="0.2">
      <c r="A95" s="95" t="s">
        <v>57</v>
      </c>
      <c r="B95" s="154">
        <f t="shared" si="4"/>
        <v>534518300.62</v>
      </c>
      <c r="C95" s="154">
        <v>161612091.08000001</v>
      </c>
      <c r="D95" s="154">
        <v>204256191.50999999</v>
      </c>
      <c r="E95" s="154">
        <v>168650018.03</v>
      </c>
      <c r="F95" s="154">
        <v>0</v>
      </c>
      <c r="G95" s="154">
        <v>0</v>
      </c>
      <c r="H95" s="154">
        <v>0</v>
      </c>
      <c r="I95" s="154">
        <v>0</v>
      </c>
      <c r="J95" s="154">
        <v>0</v>
      </c>
      <c r="K95" s="154">
        <v>0</v>
      </c>
      <c r="L95" s="154">
        <v>0</v>
      </c>
      <c r="M95" s="154">
        <v>0</v>
      </c>
    </row>
    <row r="96" spans="1:13" x14ac:dyDescent="0.2">
      <c r="A96" s="95" t="s">
        <v>58</v>
      </c>
      <c r="B96" s="154">
        <f t="shared" si="4"/>
        <v>7002634366.8499994</v>
      </c>
      <c r="C96" s="154">
        <v>5207405023.0699997</v>
      </c>
      <c r="D96" s="154">
        <v>822159812.27999997</v>
      </c>
      <c r="E96" s="154">
        <v>970349531.5</v>
      </c>
      <c r="F96" s="154">
        <v>2720000</v>
      </c>
      <c r="G96" s="154">
        <v>0</v>
      </c>
      <c r="H96" s="154">
        <v>0</v>
      </c>
      <c r="I96" s="154">
        <v>0</v>
      </c>
      <c r="J96" s="154">
        <v>0</v>
      </c>
      <c r="K96" s="154">
        <v>0</v>
      </c>
      <c r="L96" s="154">
        <v>0</v>
      </c>
      <c r="M96" s="154">
        <v>0</v>
      </c>
    </row>
    <row r="97" spans="1:13" x14ac:dyDescent="0.2">
      <c r="A97" s="95" t="s">
        <v>59</v>
      </c>
      <c r="B97" s="154">
        <f t="shared" si="4"/>
        <v>2457767351.8199997</v>
      </c>
      <c r="C97" s="154">
        <v>521691299</v>
      </c>
      <c r="D97" s="154">
        <v>603067074.20000005</v>
      </c>
      <c r="E97" s="154">
        <v>1311789985.5</v>
      </c>
      <c r="F97" s="154">
        <v>18337904.5</v>
      </c>
      <c r="G97" s="154">
        <v>2881088.62</v>
      </c>
      <c r="H97" s="154">
        <v>0</v>
      </c>
      <c r="I97" s="154">
        <v>0</v>
      </c>
      <c r="J97" s="154">
        <v>0</v>
      </c>
      <c r="K97" s="154">
        <v>0</v>
      </c>
      <c r="L97" s="154">
        <v>0</v>
      </c>
      <c r="M97" s="154">
        <v>0</v>
      </c>
    </row>
    <row r="98" spans="1:13" x14ac:dyDescent="0.2">
      <c r="A98" s="95" t="s">
        <v>60</v>
      </c>
      <c r="B98" s="154">
        <f t="shared" si="4"/>
        <v>2819071608.1999998</v>
      </c>
      <c r="C98" s="154">
        <v>717234728.50999999</v>
      </c>
      <c r="D98" s="154">
        <v>911484704.88</v>
      </c>
      <c r="E98" s="154">
        <v>1181013174.8099999</v>
      </c>
      <c r="F98" s="154">
        <v>9339000</v>
      </c>
      <c r="G98" s="154">
        <v>0</v>
      </c>
      <c r="H98" s="154">
        <v>0</v>
      </c>
      <c r="I98" s="154">
        <v>0</v>
      </c>
      <c r="J98" s="154">
        <v>0</v>
      </c>
      <c r="K98" s="154">
        <v>0</v>
      </c>
      <c r="L98" s="154">
        <v>0</v>
      </c>
      <c r="M98" s="154">
        <v>0</v>
      </c>
    </row>
    <row r="99" spans="1:13" x14ac:dyDescent="0.2">
      <c r="A99" s="95" t="s">
        <v>61</v>
      </c>
      <c r="B99" s="154">
        <f t="shared" si="4"/>
        <v>46534757.929999992</v>
      </c>
      <c r="C99" s="154">
        <v>5064327.67</v>
      </c>
      <c r="D99" s="154">
        <v>20376983.379999999</v>
      </c>
      <c r="E99" s="154">
        <v>21093446.879999999</v>
      </c>
      <c r="F99" s="154">
        <v>0</v>
      </c>
      <c r="G99" s="154">
        <v>0</v>
      </c>
      <c r="H99" s="154">
        <v>0</v>
      </c>
      <c r="I99" s="154">
        <v>0</v>
      </c>
      <c r="J99" s="154">
        <v>0</v>
      </c>
      <c r="K99" s="154">
        <v>0</v>
      </c>
      <c r="L99" s="154">
        <v>0</v>
      </c>
      <c r="M99" s="154">
        <v>0</v>
      </c>
    </row>
    <row r="100" spans="1:13" x14ac:dyDescent="0.2">
      <c r="A100" s="95" t="s">
        <v>62</v>
      </c>
      <c r="B100" s="154">
        <f t="shared" si="4"/>
        <v>4331346821.8899994</v>
      </c>
      <c r="C100" s="154">
        <v>969109648.90999997</v>
      </c>
      <c r="D100" s="154">
        <v>1120162027.8299999</v>
      </c>
      <c r="E100" s="154">
        <v>2193946967.3400002</v>
      </c>
      <c r="F100" s="154">
        <v>35002245.689999998</v>
      </c>
      <c r="G100" s="154">
        <v>13125932.120000001</v>
      </c>
      <c r="H100" s="154">
        <v>0</v>
      </c>
      <c r="I100" s="154">
        <v>0</v>
      </c>
      <c r="J100" s="154">
        <v>0</v>
      </c>
      <c r="K100" s="154">
        <v>0</v>
      </c>
      <c r="L100" s="154">
        <v>0</v>
      </c>
      <c r="M100" s="154">
        <v>0</v>
      </c>
    </row>
    <row r="101" spans="1:13" x14ac:dyDescent="0.2">
      <c r="A101" s="95" t="s">
        <v>63</v>
      </c>
      <c r="B101" s="154">
        <f t="shared" si="4"/>
        <v>2308195654.27</v>
      </c>
      <c r="C101" s="154">
        <v>446588460.22000003</v>
      </c>
      <c r="D101" s="154">
        <v>674668240.58000004</v>
      </c>
      <c r="E101" s="154">
        <v>1164323985.28</v>
      </c>
      <c r="F101" s="154">
        <v>22014968.190000001</v>
      </c>
      <c r="G101" s="154">
        <v>600000</v>
      </c>
      <c r="H101" s="154">
        <v>0</v>
      </c>
      <c r="I101" s="154">
        <v>0</v>
      </c>
      <c r="J101" s="154">
        <v>0</v>
      </c>
      <c r="K101" s="154">
        <v>0</v>
      </c>
      <c r="L101" s="154">
        <v>0</v>
      </c>
      <c r="M101" s="154">
        <v>0</v>
      </c>
    </row>
    <row r="102" spans="1:13" x14ac:dyDescent="0.2">
      <c r="A102" s="95" t="s">
        <v>64</v>
      </c>
      <c r="B102" s="154">
        <f t="shared" si="4"/>
        <v>394481854.34000003</v>
      </c>
      <c r="C102" s="154">
        <v>87485159.840000004</v>
      </c>
      <c r="D102" s="154">
        <v>73067496.620000005</v>
      </c>
      <c r="E102" s="154">
        <v>226673188.38</v>
      </c>
      <c r="F102" s="154">
        <v>7256009.5</v>
      </c>
      <c r="G102" s="154">
        <v>0</v>
      </c>
      <c r="H102" s="154">
        <v>0</v>
      </c>
      <c r="I102" s="154">
        <v>0</v>
      </c>
      <c r="J102" s="154">
        <v>0</v>
      </c>
      <c r="K102" s="154">
        <v>0</v>
      </c>
      <c r="L102" s="154">
        <v>0</v>
      </c>
      <c r="M102" s="154">
        <v>0</v>
      </c>
    </row>
    <row r="103" spans="1:13" x14ac:dyDescent="0.2">
      <c r="A103" s="95" t="s">
        <v>65</v>
      </c>
      <c r="B103" s="154">
        <f t="shared" si="4"/>
        <v>972546746.46000004</v>
      </c>
      <c r="C103" s="154">
        <v>165442739.33000001</v>
      </c>
      <c r="D103" s="154">
        <v>243684241.28</v>
      </c>
      <c r="E103" s="154">
        <v>538646931.90999997</v>
      </c>
      <c r="F103" s="154">
        <v>24772833.940000001</v>
      </c>
      <c r="G103" s="154">
        <v>0</v>
      </c>
      <c r="H103" s="154">
        <v>0</v>
      </c>
      <c r="I103" s="154">
        <v>0</v>
      </c>
      <c r="J103" s="154">
        <v>0</v>
      </c>
      <c r="K103" s="154">
        <v>0</v>
      </c>
      <c r="L103" s="154">
        <v>0</v>
      </c>
      <c r="M103" s="154">
        <v>0</v>
      </c>
    </row>
    <row r="104" spans="1:13" ht="13.5" thickBot="1" x14ac:dyDescent="0.25">
      <c r="A104" s="148" t="s">
        <v>66</v>
      </c>
      <c r="B104" s="157">
        <f t="shared" si="4"/>
        <v>1159925013.8499999</v>
      </c>
      <c r="C104" s="157">
        <v>290356651.36000001</v>
      </c>
      <c r="D104" s="157">
        <v>339347346.08999997</v>
      </c>
      <c r="E104" s="157">
        <v>522626579.77999997</v>
      </c>
      <c r="F104" s="157">
        <v>6809436.6200000001</v>
      </c>
      <c r="G104" s="157">
        <v>785000</v>
      </c>
      <c r="H104" s="157">
        <v>0</v>
      </c>
      <c r="I104" s="157">
        <v>0</v>
      </c>
      <c r="J104" s="157">
        <v>0</v>
      </c>
      <c r="K104" s="157">
        <v>0</v>
      </c>
      <c r="L104" s="157">
        <v>0</v>
      </c>
      <c r="M104" s="157">
        <v>0</v>
      </c>
    </row>
    <row r="105" spans="1:13" ht="13.5" thickTop="1" x14ac:dyDescent="0.2">
      <c r="A105" s="149" t="s">
        <v>4</v>
      </c>
      <c r="B105" s="156">
        <f t="shared" si="4"/>
        <v>35217399809.709991</v>
      </c>
      <c r="C105" s="156">
        <f>SUM(C86:C104)</f>
        <v>11858432862.299999</v>
      </c>
      <c r="D105" s="156">
        <f t="shared" ref="D105:M105" si="5">SUM(D86:D104)</f>
        <v>8646382779.2199993</v>
      </c>
      <c r="E105" s="156">
        <f t="shared" si="5"/>
        <v>14372780847.049999</v>
      </c>
      <c r="F105" s="156">
        <f t="shared" si="5"/>
        <v>292542415.63999999</v>
      </c>
      <c r="G105" s="156">
        <f t="shared" si="5"/>
        <v>47260905.5</v>
      </c>
      <c r="H105" s="162">
        <f>SUM(H86:H104)</f>
        <v>0</v>
      </c>
      <c r="I105" s="162">
        <f t="shared" si="5"/>
        <v>0</v>
      </c>
      <c r="J105" s="162">
        <f t="shared" si="5"/>
        <v>0</v>
      </c>
      <c r="K105" s="162">
        <f t="shared" si="5"/>
        <v>0</v>
      </c>
      <c r="L105" s="162">
        <f t="shared" si="5"/>
        <v>0</v>
      </c>
      <c r="M105" s="162">
        <f t="shared" si="5"/>
        <v>0</v>
      </c>
    </row>
    <row r="106" spans="1:13" x14ac:dyDescent="0.2">
      <c r="A106" s="217"/>
      <c r="B106" s="218"/>
      <c r="C106" s="218"/>
      <c r="D106" s="218"/>
      <c r="E106" s="218"/>
      <c r="F106" s="218"/>
      <c r="G106" s="218"/>
      <c r="H106" s="219"/>
      <c r="I106" s="219"/>
      <c r="J106" s="219"/>
      <c r="K106" s="219"/>
      <c r="L106" s="219"/>
      <c r="M106" s="219"/>
    </row>
    <row r="108" spans="1:13" x14ac:dyDescent="0.2">
      <c r="A108" s="116" t="s">
        <v>74</v>
      </c>
      <c r="B108" s="116"/>
      <c r="C108" s="116"/>
      <c r="D108" s="116"/>
      <c r="E108" s="116"/>
      <c r="F108" s="116"/>
    </row>
    <row r="109" spans="1:13" s="87" customFormat="1" x14ac:dyDescent="0.2">
      <c r="A109" s="120"/>
      <c r="B109" s="117" t="s">
        <v>4</v>
      </c>
      <c r="C109" s="115" t="s">
        <v>37</v>
      </c>
      <c r="D109" s="115" t="s">
        <v>38</v>
      </c>
      <c r="E109" s="132" t="s">
        <v>39</v>
      </c>
      <c r="F109" s="109" t="s">
        <v>40</v>
      </c>
      <c r="G109" s="109" t="s">
        <v>41</v>
      </c>
      <c r="H109" s="109" t="s">
        <v>42</v>
      </c>
      <c r="I109" s="109" t="s">
        <v>43</v>
      </c>
      <c r="J109" s="109" t="s">
        <v>44</v>
      </c>
      <c r="K109" s="109" t="s">
        <v>45</v>
      </c>
      <c r="L109" s="109" t="s">
        <v>46</v>
      </c>
      <c r="M109" s="115" t="s">
        <v>47</v>
      </c>
    </row>
    <row r="110" spans="1:13" x14ac:dyDescent="0.2">
      <c r="A110" s="108"/>
      <c r="B110" s="107"/>
      <c r="C110" s="123"/>
      <c r="D110" s="123"/>
      <c r="E110" s="136"/>
      <c r="F110" s="123"/>
      <c r="G110" s="123"/>
      <c r="H110" s="123"/>
      <c r="I110" s="123"/>
      <c r="J110" s="123"/>
      <c r="K110" s="123"/>
      <c r="L110" s="123"/>
      <c r="M110" s="123"/>
    </row>
    <row r="111" spans="1:13" ht="25.5" x14ac:dyDescent="0.2">
      <c r="A111" s="134" t="s">
        <v>68</v>
      </c>
      <c r="B111" s="177" t="s">
        <v>16</v>
      </c>
      <c r="C111" s="129" t="s">
        <v>16</v>
      </c>
      <c r="D111" s="129" t="s">
        <v>16</v>
      </c>
      <c r="E111" s="127" t="s">
        <v>16</v>
      </c>
      <c r="F111" s="129" t="s">
        <v>16</v>
      </c>
      <c r="G111" s="129" t="s">
        <v>16</v>
      </c>
      <c r="H111" s="129" t="s">
        <v>16</v>
      </c>
      <c r="I111" s="129" t="s">
        <v>16</v>
      </c>
      <c r="J111" s="129" t="s">
        <v>16</v>
      </c>
      <c r="K111" s="129" t="s">
        <v>16</v>
      </c>
      <c r="L111" s="129" t="s">
        <v>16</v>
      </c>
      <c r="M111" s="129" t="s">
        <v>16</v>
      </c>
    </row>
    <row r="112" spans="1:13" x14ac:dyDescent="0.2">
      <c r="A112" s="151" t="s">
        <v>75</v>
      </c>
      <c r="B112" s="199">
        <f>SUM(C112:M112)</f>
        <v>35217399809.690002</v>
      </c>
      <c r="C112" s="199">
        <v>11858432862.309999</v>
      </c>
      <c r="D112" s="199">
        <v>8646382779.2199993</v>
      </c>
      <c r="E112" s="199">
        <v>14372780847.039999</v>
      </c>
      <c r="F112" s="199">
        <v>292542415.62</v>
      </c>
      <c r="G112" s="199">
        <v>47260905.5</v>
      </c>
      <c r="H112" s="194">
        <v>0</v>
      </c>
      <c r="I112" s="194">
        <v>0</v>
      </c>
      <c r="J112" s="194">
        <v>0</v>
      </c>
      <c r="K112" s="194">
        <v>0</v>
      </c>
      <c r="L112" s="194">
        <v>0</v>
      </c>
      <c r="M112" s="194">
        <v>0</v>
      </c>
    </row>
    <row r="113" spans="1:15" x14ac:dyDescent="0.2">
      <c r="A113" s="152" t="s">
        <v>69</v>
      </c>
      <c r="B113" s="158">
        <v>0</v>
      </c>
      <c r="C113" s="200">
        <v>0</v>
      </c>
      <c r="D113" s="200">
        <v>0</v>
      </c>
      <c r="E113" s="201">
        <v>0</v>
      </c>
      <c r="F113" s="202">
        <v>0</v>
      </c>
      <c r="G113" s="202">
        <v>0</v>
      </c>
      <c r="H113" s="195">
        <v>0</v>
      </c>
      <c r="I113" s="195">
        <v>0</v>
      </c>
      <c r="J113" s="195">
        <v>0</v>
      </c>
      <c r="K113" s="195">
        <v>0</v>
      </c>
      <c r="L113" s="195">
        <v>0</v>
      </c>
      <c r="M113" s="196">
        <v>0</v>
      </c>
    </row>
    <row r="114" spans="1:15" x14ac:dyDescent="0.2">
      <c r="A114" s="152" t="s">
        <v>70</v>
      </c>
      <c r="B114" s="158">
        <v>0</v>
      </c>
      <c r="C114" s="200">
        <v>0</v>
      </c>
      <c r="D114" s="200">
        <v>0</v>
      </c>
      <c r="E114" s="201">
        <v>0</v>
      </c>
      <c r="F114" s="202">
        <v>0</v>
      </c>
      <c r="G114" s="202">
        <v>0</v>
      </c>
      <c r="H114" s="195">
        <v>0</v>
      </c>
      <c r="I114" s="195">
        <v>0</v>
      </c>
      <c r="J114" s="195">
        <v>0</v>
      </c>
      <c r="K114" s="195">
        <v>0</v>
      </c>
      <c r="L114" s="195">
        <v>0</v>
      </c>
      <c r="M114" s="196">
        <v>0</v>
      </c>
    </row>
    <row r="115" spans="1:15" x14ac:dyDescent="0.2">
      <c r="A115" s="152" t="s">
        <v>71</v>
      </c>
      <c r="B115" s="158">
        <v>0</v>
      </c>
      <c r="C115" s="200">
        <v>0</v>
      </c>
      <c r="D115" s="200">
        <v>0</v>
      </c>
      <c r="E115" s="201">
        <v>0</v>
      </c>
      <c r="F115" s="202">
        <v>0</v>
      </c>
      <c r="G115" s="202">
        <v>0</v>
      </c>
      <c r="H115" s="195">
        <v>0</v>
      </c>
      <c r="I115" s="195">
        <v>0</v>
      </c>
      <c r="J115" s="195">
        <v>0</v>
      </c>
      <c r="K115" s="195">
        <v>0</v>
      </c>
      <c r="L115" s="195">
        <v>0</v>
      </c>
      <c r="M115" s="196">
        <v>0</v>
      </c>
    </row>
    <row r="116" spans="1:15" x14ac:dyDescent="0.2">
      <c r="A116" s="152" t="s">
        <v>72</v>
      </c>
      <c r="B116" s="158">
        <v>0</v>
      </c>
      <c r="C116" s="200">
        <v>0</v>
      </c>
      <c r="D116" s="200">
        <v>0</v>
      </c>
      <c r="E116" s="201">
        <v>0</v>
      </c>
      <c r="F116" s="202">
        <v>0</v>
      </c>
      <c r="G116" s="202">
        <v>0</v>
      </c>
      <c r="H116" s="195">
        <v>0</v>
      </c>
      <c r="I116" s="195">
        <v>0</v>
      </c>
      <c r="J116" s="195">
        <v>0</v>
      </c>
      <c r="K116" s="195">
        <v>0</v>
      </c>
      <c r="L116" s="195">
        <v>0</v>
      </c>
      <c r="M116" s="196">
        <v>0</v>
      </c>
    </row>
    <row r="117" spans="1:15" ht="13.5" thickBot="1" x14ac:dyDescent="0.25">
      <c r="A117" s="153" t="s">
        <v>73</v>
      </c>
      <c r="B117" s="159">
        <v>0</v>
      </c>
      <c r="C117" s="203">
        <v>0</v>
      </c>
      <c r="D117" s="203">
        <v>0</v>
      </c>
      <c r="E117" s="204">
        <v>0</v>
      </c>
      <c r="F117" s="205">
        <v>0</v>
      </c>
      <c r="G117" s="205">
        <v>0</v>
      </c>
      <c r="H117" s="197">
        <v>0</v>
      </c>
      <c r="I117" s="197">
        <v>0</v>
      </c>
      <c r="J117" s="197">
        <v>0</v>
      </c>
      <c r="K117" s="197">
        <v>0</v>
      </c>
      <c r="L117" s="197">
        <v>0</v>
      </c>
      <c r="M117" s="198">
        <v>0</v>
      </c>
    </row>
    <row r="118" spans="1:15" ht="13.5" thickTop="1" x14ac:dyDescent="0.2">
      <c r="A118" s="150" t="s">
        <v>4</v>
      </c>
      <c r="B118" s="160">
        <f t="shared" ref="B118:G118" si="6">SUM(B112:B117)</f>
        <v>35217399809.690002</v>
      </c>
      <c r="C118" s="160">
        <f t="shared" si="6"/>
        <v>11858432862.309999</v>
      </c>
      <c r="D118" s="160">
        <f t="shared" si="6"/>
        <v>8646382779.2199993</v>
      </c>
      <c r="E118" s="160">
        <f t="shared" si="6"/>
        <v>14372780847.039999</v>
      </c>
      <c r="F118" s="160">
        <f t="shared" si="6"/>
        <v>292542415.62</v>
      </c>
      <c r="G118" s="160">
        <f t="shared" si="6"/>
        <v>47260905.5</v>
      </c>
      <c r="H118" s="160">
        <f t="shared" ref="H118:M118" si="7">SUM(H112:H117)</f>
        <v>0</v>
      </c>
      <c r="I118" s="160">
        <f t="shared" si="7"/>
        <v>0</v>
      </c>
      <c r="J118" s="160">
        <f t="shared" si="7"/>
        <v>0</v>
      </c>
      <c r="K118" s="160">
        <f t="shared" si="7"/>
        <v>0</v>
      </c>
      <c r="L118" s="160">
        <f t="shared" si="7"/>
        <v>0</v>
      </c>
      <c r="M118" s="161">
        <f t="shared" si="7"/>
        <v>0</v>
      </c>
    </row>
    <row r="119" spans="1:15" x14ac:dyDescent="0.2">
      <c r="A119" s="178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</row>
    <row r="121" spans="1:15" x14ac:dyDescent="0.2">
      <c r="A121" s="116" t="s">
        <v>120</v>
      </c>
      <c r="B121" s="116"/>
      <c r="C121" s="116"/>
      <c r="D121" s="116"/>
      <c r="E121" s="116"/>
      <c r="F121" s="116"/>
    </row>
    <row r="122" spans="1:15" x14ac:dyDescent="0.2">
      <c r="A122" s="120"/>
      <c r="B122" s="117" t="s">
        <v>4</v>
      </c>
      <c r="C122" s="115" t="s">
        <v>37</v>
      </c>
      <c r="D122" s="115" t="s">
        <v>38</v>
      </c>
      <c r="E122" s="132" t="s">
        <v>39</v>
      </c>
      <c r="F122" s="109" t="s">
        <v>40</v>
      </c>
      <c r="G122" s="109" t="s">
        <v>41</v>
      </c>
      <c r="H122" s="109" t="s">
        <v>42</v>
      </c>
      <c r="I122" s="109" t="s">
        <v>43</v>
      </c>
      <c r="J122" s="109" t="s">
        <v>44</v>
      </c>
      <c r="K122" s="109" t="s">
        <v>45</v>
      </c>
      <c r="L122" s="109" t="s">
        <v>46</v>
      </c>
      <c r="M122" s="115" t="s">
        <v>47</v>
      </c>
    </row>
    <row r="123" spans="1:15" x14ac:dyDescent="0.2">
      <c r="A123" s="108"/>
      <c r="B123" s="107"/>
      <c r="C123" s="123"/>
      <c r="D123" s="123"/>
      <c r="E123" s="136"/>
      <c r="F123" s="123"/>
      <c r="G123" s="123"/>
      <c r="H123" s="123"/>
      <c r="I123" s="123"/>
      <c r="J123" s="123"/>
      <c r="K123" s="123"/>
      <c r="L123" s="123"/>
      <c r="M123" s="123"/>
      <c r="N123" s="87"/>
      <c r="O123" s="87"/>
    </row>
    <row r="124" spans="1:15" ht="25.5" x14ac:dyDescent="0.2">
      <c r="A124" s="179" t="s">
        <v>68</v>
      </c>
      <c r="B124" s="177" t="s">
        <v>16</v>
      </c>
      <c r="C124" s="129" t="s">
        <v>16</v>
      </c>
      <c r="D124" s="129" t="s">
        <v>16</v>
      </c>
      <c r="E124" s="127" t="s">
        <v>16</v>
      </c>
      <c r="F124" s="129" t="s">
        <v>16</v>
      </c>
      <c r="G124" s="129" t="s">
        <v>16</v>
      </c>
      <c r="H124" s="129" t="s">
        <v>16</v>
      </c>
      <c r="I124" s="129" t="s">
        <v>16</v>
      </c>
      <c r="J124" s="129" t="s">
        <v>16</v>
      </c>
      <c r="K124" s="129" t="s">
        <v>16</v>
      </c>
      <c r="L124" s="129" t="s">
        <v>16</v>
      </c>
      <c r="M124" s="129" t="s">
        <v>16</v>
      </c>
    </row>
    <row r="125" spans="1:15" x14ac:dyDescent="0.2">
      <c r="A125" s="178" t="s">
        <v>115</v>
      </c>
      <c r="B125" s="190">
        <f>SUM(C125:M125)</f>
        <v>14273453953.16</v>
      </c>
      <c r="C125" s="209">
        <v>3315102119.6199999</v>
      </c>
      <c r="D125" s="187">
        <v>2089238830.6400001</v>
      </c>
      <c r="E125" s="187">
        <v>8824135102.8400002</v>
      </c>
      <c r="F125" s="187">
        <v>32951425.559999999</v>
      </c>
      <c r="G125" s="187">
        <v>12026474.5</v>
      </c>
      <c r="H125" s="188">
        <v>0</v>
      </c>
      <c r="I125" s="189">
        <v>0</v>
      </c>
      <c r="J125" s="190">
        <v>0</v>
      </c>
      <c r="K125" s="187">
        <v>0</v>
      </c>
      <c r="L125" s="187">
        <v>0</v>
      </c>
      <c r="M125" s="190">
        <v>0</v>
      </c>
    </row>
    <row r="126" spans="1:15" x14ac:dyDescent="0.2">
      <c r="A126" s="178" t="s">
        <v>116</v>
      </c>
      <c r="B126" s="189">
        <f>SUM(C126:M126)</f>
        <v>9976572810.0699997</v>
      </c>
      <c r="C126" s="208">
        <v>3983181496.4699998</v>
      </c>
      <c r="D126" s="188">
        <v>2473979692.46</v>
      </c>
      <c r="E126" s="188">
        <v>3456134035.3299999</v>
      </c>
      <c r="F126" s="188">
        <v>58057585.810000002</v>
      </c>
      <c r="G126" s="188">
        <v>5220000</v>
      </c>
      <c r="H126" s="188">
        <v>0</v>
      </c>
      <c r="I126" s="189">
        <v>0</v>
      </c>
      <c r="J126" s="189">
        <v>0</v>
      </c>
      <c r="K126" s="188">
        <v>0</v>
      </c>
      <c r="L126" s="188">
        <v>0</v>
      </c>
      <c r="M126" s="189">
        <v>0</v>
      </c>
    </row>
    <row r="127" spans="1:15" x14ac:dyDescent="0.2">
      <c r="A127" s="178" t="s">
        <v>117</v>
      </c>
      <c r="B127" s="189">
        <f>SUM(C127:M127)</f>
        <v>6337655569.750001</v>
      </c>
      <c r="C127" s="208">
        <v>2802893359.29</v>
      </c>
      <c r="D127" s="188">
        <v>2256794408.8899999</v>
      </c>
      <c r="E127" s="188">
        <v>1165007381.5</v>
      </c>
      <c r="F127" s="188">
        <v>90246268.310000002</v>
      </c>
      <c r="G127" s="188">
        <v>22714151.760000002</v>
      </c>
      <c r="H127" s="188">
        <v>0</v>
      </c>
      <c r="I127" s="189">
        <v>0</v>
      </c>
      <c r="J127" s="189">
        <v>0</v>
      </c>
      <c r="K127" s="188">
        <v>0</v>
      </c>
      <c r="L127" s="188">
        <v>0</v>
      </c>
      <c r="M127" s="189">
        <v>0</v>
      </c>
    </row>
    <row r="128" spans="1:15" x14ac:dyDescent="0.2">
      <c r="A128" s="178" t="s">
        <v>118</v>
      </c>
      <c r="B128" s="189">
        <f>SUM(C128:M128)</f>
        <v>3923771586.79</v>
      </c>
      <c r="C128" s="208">
        <v>1282108195.4100001</v>
      </c>
      <c r="D128" s="188">
        <v>1638877051.95</v>
      </c>
      <c r="E128" s="188">
        <v>891575047.62</v>
      </c>
      <c r="F128" s="188">
        <v>103911012.56</v>
      </c>
      <c r="G128" s="188">
        <v>7300279.25</v>
      </c>
      <c r="H128" s="188">
        <v>0</v>
      </c>
      <c r="I128" s="189">
        <v>0</v>
      </c>
      <c r="J128" s="189">
        <v>0</v>
      </c>
      <c r="K128" s="188">
        <v>0</v>
      </c>
      <c r="L128" s="188">
        <v>0</v>
      </c>
      <c r="M128" s="189">
        <v>0</v>
      </c>
    </row>
    <row r="129" spans="1:14" ht="13.5" thickBot="1" x14ac:dyDescent="0.25">
      <c r="A129" s="180" t="s">
        <v>119</v>
      </c>
      <c r="B129" s="192">
        <f>SUM(C129:M129)</f>
        <v>705945889.92999995</v>
      </c>
      <c r="C129" s="191">
        <v>475147691.51999998</v>
      </c>
      <c r="D129" s="191">
        <v>187492795.28</v>
      </c>
      <c r="E129" s="191">
        <v>35929279.75</v>
      </c>
      <c r="F129" s="191">
        <v>7376123.3799999999</v>
      </c>
      <c r="G129" s="191">
        <v>0</v>
      </c>
      <c r="H129" s="191">
        <v>0</v>
      </c>
      <c r="I129" s="192">
        <v>0</v>
      </c>
      <c r="J129" s="192">
        <v>0</v>
      </c>
      <c r="K129" s="191">
        <v>0</v>
      </c>
      <c r="L129" s="191">
        <v>0</v>
      </c>
      <c r="M129" s="192">
        <v>0</v>
      </c>
    </row>
    <row r="130" spans="1:14" ht="13.5" thickTop="1" x14ac:dyDescent="0.2">
      <c r="A130" s="178" t="s">
        <v>4</v>
      </c>
      <c r="B130" s="206">
        <f>SUM(B125:B129)</f>
        <v>35217399809.699997</v>
      </c>
      <c r="C130" s="206">
        <f>SUM(C125:C129)</f>
        <v>11858432862.310001</v>
      </c>
      <c r="D130" s="206">
        <f t="shared" ref="D130:M130" si="8">SUM(D125:D129)</f>
        <v>8646382779.2199993</v>
      </c>
      <c r="E130" s="206">
        <f t="shared" si="8"/>
        <v>14372780847.040001</v>
      </c>
      <c r="F130" s="206">
        <f t="shared" si="8"/>
        <v>292542415.62</v>
      </c>
      <c r="G130" s="206">
        <f t="shared" si="8"/>
        <v>47260905.510000005</v>
      </c>
      <c r="H130" s="206">
        <f t="shared" si="8"/>
        <v>0</v>
      </c>
      <c r="I130" s="206">
        <f t="shared" si="8"/>
        <v>0</v>
      </c>
      <c r="J130" s="206">
        <f t="shared" si="8"/>
        <v>0</v>
      </c>
      <c r="K130" s="206">
        <f t="shared" si="8"/>
        <v>0</v>
      </c>
      <c r="L130" s="206">
        <f t="shared" si="8"/>
        <v>0</v>
      </c>
      <c r="M130" s="206">
        <f t="shared" si="8"/>
        <v>0</v>
      </c>
      <c r="N130" s="167"/>
    </row>
    <row r="131" spans="1:14" x14ac:dyDescent="0.2">
      <c r="A131" s="178"/>
      <c r="B131" s="221"/>
      <c r="C131" s="221"/>
      <c r="D131" s="221"/>
      <c r="E131" s="221"/>
      <c r="F131" s="221"/>
      <c r="G131" s="221"/>
      <c r="H131" s="221"/>
      <c r="I131" s="221"/>
      <c r="J131" s="221"/>
      <c r="K131" s="221"/>
      <c r="L131" s="221"/>
      <c r="M131" s="221"/>
      <c r="N131" s="51"/>
    </row>
    <row r="132" spans="1:14" x14ac:dyDescent="0.2">
      <c r="A132" s="51"/>
    </row>
    <row r="133" spans="1:14" x14ac:dyDescent="0.2">
      <c r="A133" s="116" t="s">
        <v>121</v>
      </c>
      <c r="B133" s="116"/>
      <c r="C133" s="116"/>
      <c r="D133" s="116"/>
      <c r="E133" s="116"/>
      <c r="F133" s="116"/>
    </row>
    <row r="134" spans="1:14" x14ac:dyDescent="0.2">
      <c r="A134" s="120"/>
      <c r="B134" s="117" t="s">
        <v>4</v>
      </c>
      <c r="C134" s="115" t="s">
        <v>37</v>
      </c>
      <c r="D134" s="115" t="s">
        <v>38</v>
      </c>
      <c r="E134" s="132" t="s">
        <v>39</v>
      </c>
      <c r="F134" s="109" t="s">
        <v>40</v>
      </c>
      <c r="G134" s="109" t="s">
        <v>41</v>
      </c>
      <c r="H134" s="109" t="s">
        <v>42</v>
      </c>
      <c r="I134" s="109" t="s">
        <v>43</v>
      </c>
      <c r="J134" s="109" t="s">
        <v>44</v>
      </c>
      <c r="K134" s="109" t="s">
        <v>45</v>
      </c>
      <c r="L134" s="109" t="s">
        <v>46</v>
      </c>
      <c r="M134" s="115" t="s">
        <v>47</v>
      </c>
    </row>
    <row r="135" spans="1:14" x14ac:dyDescent="0.2">
      <c r="A135" s="108"/>
      <c r="B135" s="107"/>
      <c r="C135" s="123"/>
      <c r="D135" s="123"/>
      <c r="E135" s="136"/>
      <c r="F135" s="123"/>
      <c r="G135" s="123"/>
      <c r="H135" s="123"/>
      <c r="I135" s="123"/>
      <c r="J135" s="123"/>
      <c r="K135" s="123"/>
      <c r="L135" s="123"/>
      <c r="M135" s="123"/>
    </row>
    <row r="136" spans="1:14" ht="25.5" x14ac:dyDescent="0.2">
      <c r="A136" s="179"/>
      <c r="B136" s="177" t="s">
        <v>16</v>
      </c>
      <c r="C136" s="129" t="s">
        <v>16</v>
      </c>
      <c r="D136" s="129" t="s">
        <v>16</v>
      </c>
      <c r="E136" s="127" t="s">
        <v>16</v>
      </c>
      <c r="F136" s="129" t="s">
        <v>16</v>
      </c>
      <c r="G136" s="129" t="s">
        <v>16</v>
      </c>
      <c r="H136" s="129" t="s">
        <v>16</v>
      </c>
      <c r="I136" s="129" t="s">
        <v>16</v>
      </c>
      <c r="J136" s="129" t="s">
        <v>16</v>
      </c>
      <c r="K136" s="129" t="s">
        <v>16</v>
      </c>
      <c r="L136" s="129" t="s">
        <v>16</v>
      </c>
      <c r="M136" s="129" t="s">
        <v>16</v>
      </c>
    </row>
    <row r="137" spans="1:14" x14ac:dyDescent="0.2">
      <c r="A137" s="178" t="s">
        <v>122</v>
      </c>
      <c r="B137" s="181">
        <f>SUM(C137:M137)</f>
        <v>24022298245.43</v>
      </c>
      <c r="C137" s="184">
        <v>9286052752.6499996</v>
      </c>
      <c r="D137" s="184">
        <v>6313559924.54</v>
      </c>
      <c r="E137" s="184">
        <v>8291606123.8600006</v>
      </c>
      <c r="F137" s="184">
        <v>110317538.88</v>
      </c>
      <c r="G137" s="184">
        <v>20761905.5</v>
      </c>
      <c r="H137" s="184">
        <v>0</v>
      </c>
      <c r="I137" s="184">
        <v>0</v>
      </c>
      <c r="J137" s="184">
        <v>0</v>
      </c>
      <c r="K137" s="184">
        <v>0</v>
      </c>
      <c r="L137" s="184">
        <v>0</v>
      </c>
      <c r="M137" s="186">
        <v>0</v>
      </c>
    </row>
    <row r="138" spans="1:14" ht="13.5" thickBot="1" x14ac:dyDescent="0.25">
      <c r="A138" s="180" t="s">
        <v>123</v>
      </c>
      <c r="B138" s="183">
        <f>SUM(C138:M138)</f>
        <v>11195101564.290001</v>
      </c>
      <c r="C138" s="185">
        <v>2572380109.6599998</v>
      </c>
      <c r="D138" s="185">
        <v>2332822854.6900001</v>
      </c>
      <c r="E138" s="185">
        <v>6081174723.1899996</v>
      </c>
      <c r="F138" s="185">
        <v>182224876.75</v>
      </c>
      <c r="G138" s="185">
        <v>26499000</v>
      </c>
      <c r="H138" s="185">
        <v>0</v>
      </c>
      <c r="I138" s="185">
        <v>0</v>
      </c>
      <c r="J138" s="185">
        <v>0</v>
      </c>
      <c r="K138" s="185">
        <v>0</v>
      </c>
      <c r="L138" s="185">
        <v>0</v>
      </c>
      <c r="M138" s="193">
        <v>0</v>
      </c>
    </row>
    <row r="139" spans="1:14" ht="13.5" thickTop="1" x14ac:dyDescent="0.2">
      <c r="A139" s="178" t="s">
        <v>4</v>
      </c>
      <c r="B139" s="207">
        <f>SUM(B137:B138)</f>
        <v>35217399809.720001</v>
      </c>
      <c r="C139" s="207">
        <f t="shared" ref="C139:M139" si="9">SUM(C137:C138)</f>
        <v>11858432862.309999</v>
      </c>
      <c r="D139" s="207">
        <f t="shared" si="9"/>
        <v>8646382779.2299995</v>
      </c>
      <c r="E139" s="207">
        <f t="shared" si="9"/>
        <v>14372780847.049999</v>
      </c>
      <c r="F139" s="207">
        <f t="shared" si="9"/>
        <v>292542415.63</v>
      </c>
      <c r="G139" s="207">
        <f t="shared" si="9"/>
        <v>47260905.5</v>
      </c>
      <c r="H139" s="207">
        <f t="shared" si="9"/>
        <v>0</v>
      </c>
      <c r="I139" s="207">
        <f t="shared" si="9"/>
        <v>0</v>
      </c>
      <c r="J139" s="207">
        <f t="shared" si="9"/>
        <v>0</v>
      </c>
      <c r="K139" s="207">
        <f t="shared" si="9"/>
        <v>0</v>
      </c>
      <c r="L139" s="207">
        <f t="shared" si="9"/>
        <v>0</v>
      </c>
      <c r="M139" s="210">
        <f t="shared" si="9"/>
        <v>0</v>
      </c>
    </row>
    <row r="140" spans="1:14" x14ac:dyDescent="0.2">
      <c r="A140" s="178"/>
      <c r="B140" s="222"/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</row>
    <row r="142" spans="1:14" x14ac:dyDescent="0.2">
      <c r="A142" s="116" t="s">
        <v>124</v>
      </c>
      <c r="B142" s="116"/>
      <c r="C142" s="116"/>
      <c r="D142" s="116"/>
      <c r="E142" s="116"/>
      <c r="F142" s="116"/>
    </row>
    <row r="143" spans="1:14" x14ac:dyDescent="0.2">
      <c r="A143" s="120"/>
      <c r="B143" s="117" t="s">
        <v>4</v>
      </c>
      <c r="C143" s="115" t="s">
        <v>37</v>
      </c>
      <c r="D143" s="115" t="s">
        <v>38</v>
      </c>
      <c r="E143" s="132" t="s">
        <v>39</v>
      </c>
      <c r="F143" s="109" t="s">
        <v>40</v>
      </c>
      <c r="G143" s="109" t="s">
        <v>41</v>
      </c>
      <c r="H143" s="109" t="s">
        <v>42</v>
      </c>
      <c r="I143" s="109" t="s">
        <v>43</v>
      </c>
      <c r="J143" s="109" t="s">
        <v>44</v>
      </c>
      <c r="K143" s="109" t="s">
        <v>45</v>
      </c>
      <c r="L143" s="109" t="s">
        <v>46</v>
      </c>
      <c r="M143" s="115" t="s">
        <v>47</v>
      </c>
    </row>
    <row r="144" spans="1:14" x14ac:dyDescent="0.2">
      <c r="A144" s="108"/>
      <c r="B144" s="107"/>
      <c r="C144" s="123"/>
      <c r="D144" s="123"/>
      <c r="E144" s="136"/>
      <c r="F144" s="123"/>
      <c r="G144" s="123"/>
      <c r="H144" s="123"/>
      <c r="I144" s="123"/>
      <c r="J144" s="123"/>
      <c r="K144" s="123"/>
      <c r="L144" s="123"/>
      <c r="M144" s="123"/>
    </row>
    <row r="145" spans="1:14" ht="25.5" x14ac:dyDescent="0.2">
      <c r="A145" s="179"/>
      <c r="B145" s="177" t="s">
        <v>16</v>
      </c>
      <c r="C145" s="129" t="s">
        <v>16</v>
      </c>
      <c r="D145" s="129" t="s">
        <v>16</v>
      </c>
      <c r="E145" s="127" t="s">
        <v>16</v>
      </c>
      <c r="F145" s="129" t="s">
        <v>16</v>
      </c>
      <c r="G145" s="129" t="s">
        <v>16</v>
      </c>
      <c r="H145" s="129" t="s">
        <v>16</v>
      </c>
      <c r="I145" s="129" t="s">
        <v>16</v>
      </c>
      <c r="J145" s="129" t="s">
        <v>16</v>
      </c>
      <c r="K145" s="129" t="s">
        <v>16</v>
      </c>
      <c r="L145" s="129" t="s">
        <v>16</v>
      </c>
      <c r="M145" s="129" t="s">
        <v>16</v>
      </c>
    </row>
    <row r="146" spans="1:14" x14ac:dyDescent="0.2">
      <c r="A146" s="178" t="s">
        <v>89</v>
      </c>
      <c r="B146" s="181">
        <f>SUM(C146:M146)</f>
        <v>33053986696.52</v>
      </c>
      <c r="C146" s="184">
        <v>11004524845.02</v>
      </c>
      <c r="D146" s="184">
        <v>7848188608.6599998</v>
      </c>
      <c r="E146" s="184">
        <v>13912151783.33</v>
      </c>
      <c r="F146" s="184">
        <v>255106606.75</v>
      </c>
      <c r="G146" s="184">
        <v>34014852.759999998</v>
      </c>
      <c r="H146" s="184">
        <v>0</v>
      </c>
      <c r="I146" s="184">
        <v>0</v>
      </c>
      <c r="J146" s="184">
        <v>0</v>
      </c>
      <c r="K146" s="184">
        <v>0</v>
      </c>
      <c r="L146" s="184">
        <v>0</v>
      </c>
      <c r="M146" s="184">
        <v>0</v>
      </c>
      <c r="N146" s="167"/>
    </row>
    <row r="147" spans="1:14" x14ac:dyDescent="0.2">
      <c r="A147" s="178" t="s">
        <v>125</v>
      </c>
      <c r="B147" s="182">
        <f>SUM(C147:M147)</f>
        <v>1005878196.15</v>
      </c>
      <c r="C147" s="168">
        <v>414823063.55000001</v>
      </c>
      <c r="D147" s="168">
        <v>404760935.56</v>
      </c>
      <c r="E147" s="168">
        <v>154680758.41</v>
      </c>
      <c r="F147" s="168">
        <v>22059249</v>
      </c>
      <c r="G147" s="168">
        <v>9554189.629999999</v>
      </c>
      <c r="H147" s="168">
        <v>0</v>
      </c>
      <c r="I147" s="168">
        <v>0</v>
      </c>
      <c r="J147" s="168">
        <v>0</v>
      </c>
      <c r="K147" s="168">
        <v>0</v>
      </c>
      <c r="L147" s="168">
        <v>0</v>
      </c>
      <c r="M147" s="168">
        <v>0</v>
      </c>
      <c r="N147" s="167"/>
    </row>
    <row r="148" spans="1:14" x14ac:dyDescent="0.2">
      <c r="A148" s="178" t="s">
        <v>126</v>
      </c>
      <c r="B148" s="182">
        <f>SUM(C148:M148)</f>
        <v>823673779.44000006</v>
      </c>
      <c r="C148" s="168">
        <v>295699813.94</v>
      </c>
      <c r="D148" s="168">
        <v>292826497.12</v>
      </c>
      <c r="E148" s="168">
        <v>220836611.44</v>
      </c>
      <c r="F148" s="168">
        <v>12080082.439999999</v>
      </c>
      <c r="G148" s="168">
        <v>2230774.5</v>
      </c>
      <c r="H148" s="168">
        <v>0</v>
      </c>
      <c r="I148" s="168">
        <v>0</v>
      </c>
      <c r="J148" s="168">
        <v>0</v>
      </c>
      <c r="K148" s="168">
        <v>0</v>
      </c>
      <c r="L148" s="168">
        <v>0</v>
      </c>
      <c r="M148" s="168">
        <v>0</v>
      </c>
      <c r="N148" s="167"/>
    </row>
    <row r="149" spans="1:14" ht="13.5" thickBot="1" x14ac:dyDescent="0.25">
      <c r="A149" s="180" t="s">
        <v>127</v>
      </c>
      <c r="B149" s="183">
        <f>SUM(C149:M149)</f>
        <v>333861137.62</v>
      </c>
      <c r="C149" s="185">
        <v>143385139.80000001</v>
      </c>
      <c r="D149" s="185">
        <v>100606737.88</v>
      </c>
      <c r="E149" s="185">
        <v>85111693.879999995</v>
      </c>
      <c r="F149" s="185">
        <v>3296477.44</v>
      </c>
      <c r="G149" s="185">
        <v>1461088.62</v>
      </c>
      <c r="H149" s="185">
        <v>0</v>
      </c>
      <c r="I149" s="185">
        <v>0</v>
      </c>
      <c r="J149" s="185">
        <v>0</v>
      </c>
      <c r="K149" s="185">
        <v>0</v>
      </c>
      <c r="L149" s="185">
        <v>0</v>
      </c>
      <c r="M149" s="185">
        <v>0</v>
      </c>
      <c r="N149" s="167"/>
    </row>
    <row r="150" spans="1:14" ht="13.5" thickTop="1" x14ac:dyDescent="0.2">
      <c r="A150" s="178" t="s">
        <v>4</v>
      </c>
      <c r="B150" s="207">
        <f>SUM(B146:B149)</f>
        <v>35217399809.730003</v>
      </c>
      <c r="C150" s="207">
        <f>SUM(C146:C149)</f>
        <v>11858432862.309999</v>
      </c>
      <c r="D150" s="207">
        <f t="shared" ref="D150:M150" si="10">SUM(D146:D149)</f>
        <v>8646382779.2199993</v>
      </c>
      <c r="E150" s="207">
        <f t="shared" si="10"/>
        <v>14372780847.059999</v>
      </c>
      <c r="F150" s="207">
        <f t="shared" si="10"/>
        <v>292542415.63</v>
      </c>
      <c r="G150" s="207">
        <f t="shared" si="10"/>
        <v>47260905.509999998</v>
      </c>
      <c r="H150" s="207">
        <f t="shared" si="10"/>
        <v>0</v>
      </c>
      <c r="I150" s="207">
        <f t="shared" si="10"/>
        <v>0</v>
      </c>
      <c r="J150" s="207">
        <f t="shared" si="10"/>
        <v>0</v>
      </c>
      <c r="K150" s="207">
        <f t="shared" si="10"/>
        <v>0</v>
      </c>
      <c r="L150" s="207">
        <f t="shared" si="10"/>
        <v>0</v>
      </c>
      <c r="M150" s="207">
        <f t="shared" si="10"/>
        <v>0</v>
      </c>
      <c r="N150" s="167"/>
    </row>
    <row r="151" spans="1:14" x14ac:dyDescent="0.2">
      <c r="A151" s="178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51"/>
    </row>
    <row r="153" spans="1:14" x14ac:dyDescent="0.2">
      <c r="A153" s="116" t="s">
        <v>128</v>
      </c>
      <c r="B153" s="116"/>
      <c r="C153" s="116"/>
      <c r="D153" s="116"/>
      <c r="E153" s="116"/>
      <c r="F153" s="116"/>
      <c r="G153" s="4"/>
      <c r="H153" s="4"/>
      <c r="I153" s="4"/>
    </row>
    <row r="154" spans="1:14" ht="38.25" x14ac:dyDescent="0.2">
      <c r="A154" s="224" t="s">
        <v>80</v>
      </c>
      <c r="B154" s="225" t="s">
        <v>81</v>
      </c>
      <c r="C154" s="226" t="s">
        <v>82</v>
      </c>
      <c r="D154" s="226" t="s">
        <v>112</v>
      </c>
      <c r="E154" s="226" t="s">
        <v>114</v>
      </c>
      <c r="F154" s="226" t="s">
        <v>83</v>
      </c>
      <c r="G154" s="227" t="s">
        <v>113</v>
      </c>
      <c r="H154" s="228" t="s">
        <v>84</v>
      </c>
      <c r="I154" s="227" t="s">
        <v>85</v>
      </c>
    </row>
    <row r="155" spans="1:14" x14ac:dyDescent="0.2">
      <c r="A155" s="178" t="s">
        <v>86</v>
      </c>
      <c r="B155" s="167" t="s">
        <v>87</v>
      </c>
      <c r="C155" s="168">
        <v>540000000</v>
      </c>
      <c r="D155" s="169">
        <v>41016</v>
      </c>
      <c r="E155" s="169">
        <v>41381</v>
      </c>
      <c r="F155" s="170" t="s">
        <v>88</v>
      </c>
      <c r="G155" s="167" t="s">
        <v>89</v>
      </c>
      <c r="H155" s="169">
        <v>39372</v>
      </c>
      <c r="I155" s="171">
        <v>3</v>
      </c>
    </row>
    <row r="156" spans="1:14" x14ac:dyDescent="0.2">
      <c r="A156" s="178" t="s">
        <v>90</v>
      </c>
      <c r="B156" s="167" t="s">
        <v>91</v>
      </c>
      <c r="C156" s="168">
        <v>225000000</v>
      </c>
      <c r="D156" s="169">
        <v>41571</v>
      </c>
      <c r="E156" s="169">
        <v>41936</v>
      </c>
      <c r="F156" s="170" t="s">
        <v>92</v>
      </c>
      <c r="G156" s="167" t="s">
        <v>93</v>
      </c>
      <c r="H156" s="169">
        <v>39379</v>
      </c>
      <c r="I156" s="171">
        <v>4</v>
      </c>
    </row>
    <row r="157" spans="1:14" x14ac:dyDescent="0.2">
      <c r="A157" s="178" t="s">
        <v>94</v>
      </c>
      <c r="B157" s="167" t="s">
        <v>87</v>
      </c>
      <c r="C157" s="168">
        <v>250000000</v>
      </c>
      <c r="D157" s="169">
        <v>41345</v>
      </c>
      <c r="E157" s="169">
        <v>41710</v>
      </c>
      <c r="F157" s="170" t="s">
        <v>92</v>
      </c>
      <c r="G157" s="167" t="s">
        <v>93</v>
      </c>
      <c r="H157" s="169">
        <v>39519</v>
      </c>
      <c r="I157" s="171">
        <v>6</v>
      </c>
    </row>
    <row r="158" spans="1:14" x14ac:dyDescent="0.2">
      <c r="A158" s="178" t="s">
        <v>95</v>
      </c>
      <c r="B158" s="167" t="s">
        <v>87</v>
      </c>
      <c r="C158" s="168">
        <v>441000000</v>
      </c>
      <c r="D158" s="169">
        <v>41347</v>
      </c>
      <c r="E158" s="169">
        <v>41712</v>
      </c>
      <c r="F158" s="170" t="s">
        <v>88</v>
      </c>
      <c r="G158" s="167" t="s">
        <v>89</v>
      </c>
      <c r="H158" s="169">
        <v>39521</v>
      </c>
      <c r="I158" s="171">
        <v>7</v>
      </c>
    </row>
    <row r="159" spans="1:14" x14ac:dyDescent="0.2">
      <c r="A159" s="178" t="s">
        <v>96</v>
      </c>
      <c r="B159" s="167" t="s">
        <v>87</v>
      </c>
      <c r="C159" s="168">
        <v>1568500000</v>
      </c>
      <c r="D159" s="169">
        <v>40830</v>
      </c>
      <c r="E159" s="169">
        <v>41196</v>
      </c>
      <c r="F159" s="170" t="s">
        <v>88</v>
      </c>
      <c r="G159" s="167" t="s">
        <v>89</v>
      </c>
      <c r="H159" s="169">
        <v>39735</v>
      </c>
      <c r="I159" s="171">
        <v>9</v>
      </c>
    </row>
    <row r="160" spans="1:14" x14ac:dyDescent="0.2">
      <c r="A160" s="178" t="s">
        <v>97</v>
      </c>
      <c r="B160" s="167" t="s">
        <v>87</v>
      </c>
      <c r="C160" s="168">
        <v>1548500000</v>
      </c>
      <c r="D160" s="169">
        <v>41050</v>
      </c>
      <c r="E160" s="169">
        <v>41415</v>
      </c>
      <c r="F160" s="170" t="s">
        <v>88</v>
      </c>
      <c r="G160" s="167" t="s">
        <v>89</v>
      </c>
      <c r="H160" s="169">
        <v>39773</v>
      </c>
      <c r="I160" s="171">
        <v>10</v>
      </c>
    </row>
    <row r="161" spans="1:9" x14ac:dyDescent="0.2">
      <c r="A161" s="178" t="s">
        <v>98</v>
      </c>
      <c r="B161" s="167" t="s">
        <v>87</v>
      </c>
      <c r="C161" s="168">
        <v>4791000000</v>
      </c>
      <c r="D161" s="169">
        <v>43539</v>
      </c>
      <c r="E161" s="169">
        <v>43906</v>
      </c>
      <c r="F161" s="170" t="s">
        <v>88</v>
      </c>
      <c r="G161" s="167" t="s">
        <v>89</v>
      </c>
      <c r="H161" s="169">
        <v>39898</v>
      </c>
      <c r="I161" s="171">
        <v>11</v>
      </c>
    </row>
    <row r="162" spans="1:9" x14ac:dyDescent="0.2">
      <c r="A162" s="178" t="s">
        <v>99</v>
      </c>
      <c r="B162" s="167" t="s">
        <v>87</v>
      </c>
      <c r="C162" s="168">
        <v>4766500000</v>
      </c>
      <c r="D162" s="169">
        <v>42144</v>
      </c>
      <c r="E162" s="169">
        <v>42510</v>
      </c>
      <c r="F162" s="170" t="s">
        <v>88</v>
      </c>
      <c r="G162" s="167" t="s">
        <v>89</v>
      </c>
      <c r="H162" s="169">
        <v>39974</v>
      </c>
      <c r="I162" s="171">
        <v>12</v>
      </c>
    </row>
    <row r="163" spans="1:9" x14ac:dyDescent="0.2">
      <c r="A163" s="178" t="s">
        <v>100</v>
      </c>
      <c r="B163" s="167" t="s">
        <v>87</v>
      </c>
      <c r="C163" s="168">
        <v>2041000000</v>
      </c>
      <c r="D163" s="169">
        <v>42066</v>
      </c>
      <c r="E163" s="169">
        <v>42432</v>
      </c>
      <c r="F163" s="170" t="s">
        <v>88</v>
      </c>
      <c r="G163" s="167" t="s">
        <v>89</v>
      </c>
      <c r="H163" s="169">
        <v>40059</v>
      </c>
      <c r="I163" s="171">
        <v>13</v>
      </c>
    </row>
    <row r="164" spans="1:9" x14ac:dyDescent="0.2">
      <c r="A164" s="178" t="s">
        <v>101</v>
      </c>
      <c r="B164" s="167" t="s">
        <v>87</v>
      </c>
      <c r="C164" s="168">
        <v>1000000000</v>
      </c>
      <c r="D164" s="169">
        <v>41712</v>
      </c>
      <c r="E164" s="169">
        <v>42077</v>
      </c>
      <c r="F164" s="170" t="s">
        <v>88</v>
      </c>
      <c r="G164" s="167" t="s">
        <v>89</v>
      </c>
      <c r="H164" s="169">
        <v>40081</v>
      </c>
      <c r="I164" s="171">
        <v>14</v>
      </c>
    </row>
    <row r="165" spans="1:9" x14ac:dyDescent="0.2">
      <c r="A165" s="178" t="s">
        <v>102</v>
      </c>
      <c r="B165" s="167" t="s">
        <v>87</v>
      </c>
      <c r="C165" s="168">
        <v>1085000000</v>
      </c>
      <c r="D165" s="169">
        <v>43815</v>
      </c>
      <c r="E165" s="169">
        <v>44181</v>
      </c>
      <c r="F165" s="170" t="s">
        <v>92</v>
      </c>
      <c r="G165" s="167" t="s">
        <v>93</v>
      </c>
      <c r="H165" s="169">
        <v>40163</v>
      </c>
      <c r="I165" s="171">
        <v>15</v>
      </c>
    </row>
    <row r="166" spans="1:9" x14ac:dyDescent="0.2">
      <c r="A166" s="178" t="s">
        <v>103</v>
      </c>
      <c r="B166" s="167" t="s">
        <v>87</v>
      </c>
      <c r="C166" s="168">
        <v>1210000000</v>
      </c>
      <c r="D166" s="169">
        <v>42060</v>
      </c>
      <c r="E166" s="169">
        <v>42425</v>
      </c>
      <c r="F166" s="170" t="s">
        <v>92</v>
      </c>
      <c r="G166" s="167" t="s">
        <v>93</v>
      </c>
      <c r="H166" s="169">
        <v>40234</v>
      </c>
      <c r="I166" s="171">
        <v>16</v>
      </c>
    </row>
    <row r="167" spans="1:9" x14ac:dyDescent="0.2">
      <c r="A167" s="178" t="s">
        <v>104</v>
      </c>
      <c r="B167" s="167" t="s">
        <v>105</v>
      </c>
      <c r="C167" s="168">
        <v>600000000</v>
      </c>
      <c r="D167" s="169">
        <v>41166</v>
      </c>
      <c r="E167" s="169">
        <v>41531</v>
      </c>
      <c r="F167" s="170" t="s">
        <v>92</v>
      </c>
      <c r="G167" s="167" t="s">
        <v>93</v>
      </c>
      <c r="H167" s="169">
        <v>40252</v>
      </c>
      <c r="I167" s="171">
        <v>17</v>
      </c>
    </row>
    <row r="168" spans="1:9" x14ac:dyDescent="0.2">
      <c r="A168" s="178" t="s">
        <v>106</v>
      </c>
      <c r="B168" s="167" t="s">
        <v>87</v>
      </c>
      <c r="C168" s="168">
        <v>5000000000</v>
      </c>
      <c r="D168" s="169">
        <v>42493</v>
      </c>
      <c r="E168" s="169">
        <v>42858</v>
      </c>
      <c r="F168" s="170" t="s">
        <v>88</v>
      </c>
      <c r="G168" s="167" t="s">
        <v>89</v>
      </c>
      <c r="H168" s="169">
        <v>40301</v>
      </c>
      <c r="I168" s="171">
        <v>18</v>
      </c>
    </row>
    <row r="169" spans="1:9" x14ac:dyDescent="0.2">
      <c r="A169" s="178" t="s">
        <v>107</v>
      </c>
      <c r="B169" s="167" t="s">
        <v>105</v>
      </c>
      <c r="C169" s="168">
        <v>500000000</v>
      </c>
      <c r="D169" s="169">
        <v>42247</v>
      </c>
      <c r="E169" s="169">
        <v>42613</v>
      </c>
      <c r="F169" s="170" t="s">
        <v>92</v>
      </c>
      <c r="G169" s="167" t="s">
        <v>93</v>
      </c>
      <c r="H169" s="169">
        <v>40421</v>
      </c>
      <c r="I169" s="171">
        <v>19</v>
      </c>
    </row>
    <row r="170" spans="1:9" x14ac:dyDescent="0.2">
      <c r="A170" s="178" t="s">
        <v>108</v>
      </c>
      <c r="B170" s="167" t="s">
        <v>87</v>
      </c>
      <c r="C170" s="168">
        <v>1000000000</v>
      </c>
      <c r="D170" s="169">
        <v>44292</v>
      </c>
      <c r="E170" s="169">
        <v>44657</v>
      </c>
      <c r="F170" s="170" t="s">
        <v>92</v>
      </c>
      <c r="G170" s="167" t="s">
        <v>93</v>
      </c>
      <c r="H170" s="169">
        <v>40639</v>
      </c>
      <c r="I170" s="171">
        <v>20</v>
      </c>
    </row>
    <row r="171" spans="1:9" x14ac:dyDescent="0.2">
      <c r="A171" s="178" t="s">
        <v>109</v>
      </c>
      <c r="B171" s="167" t="s">
        <v>87</v>
      </c>
      <c r="C171" s="168">
        <v>1200000000</v>
      </c>
      <c r="D171" s="169">
        <v>43259</v>
      </c>
      <c r="E171" s="169">
        <v>43627</v>
      </c>
      <c r="F171" s="170" t="s">
        <v>88</v>
      </c>
      <c r="G171" s="167" t="s">
        <v>89</v>
      </c>
      <c r="H171" s="169">
        <v>40702</v>
      </c>
      <c r="I171" s="171">
        <v>21</v>
      </c>
    </row>
    <row r="172" spans="1:9" x14ac:dyDescent="0.2">
      <c r="A172" s="178" t="s">
        <v>110</v>
      </c>
      <c r="B172" s="167" t="s">
        <v>87</v>
      </c>
      <c r="C172" s="168">
        <v>500000000</v>
      </c>
      <c r="D172" s="169">
        <v>43259</v>
      </c>
      <c r="E172" s="169">
        <v>43627</v>
      </c>
      <c r="F172" s="170" t="s">
        <v>92</v>
      </c>
      <c r="G172" s="167" t="s">
        <v>93</v>
      </c>
      <c r="H172" s="169">
        <v>40702</v>
      </c>
      <c r="I172" s="171">
        <v>22</v>
      </c>
    </row>
    <row r="173" spans="1:9" x14ac:dyDescent="0.2">
      <c r="A173" s="223" t="s">
        <v>111</v>
      </c>
      <c r="B173" s="172" t="s">
        <v>87</v>
      </c>
      <c r="C173" s="173">
        <v>1000000000</v>
      </c>
      <c r="D173" s="174">
        <v>41935</v>
      </c>
      <c r="E173" s="174">
        <v>42300</v>
      </c>
      <c r="F173" s="175" t="s">
        <v>88</v>
      </c>
      <c r="G173" s="172" t="s">
        <v>89</v>
      </c>
      <c r="H173" s="174">
        <v>40809</v>
      </c>
      <c r="I173" s="176">
        <v>25</v>
      </c>
    </row>
  </sheetData>
  <mergeCells count="4">
    <mergeCell ref="A5:F5"/>
    <mergeCell ref="A13:F13"/>
    <mergeCell ref="A48:F48"/>
    <mergeCell ref="A84:F8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5"/>
  <sheetViews>
    <sheetView zoomScale="85" zoomScaleNormal="85" workbookViewId="0">
      <selection activeCell="B10" sqref="B10"/>
    </sheetView>
  </sheetViews>
  <sheetFormatPr baseColWidth="10" defaultRowHeight="12.75" x14ac:dyDescent="0.2"/>
  <cols>
    <col min="1" max="1" width="55.85546875" style="275" customWidth="1"/>
    <col min="2" max="2" width="24.5703125" style="275" bestFit="1" customWidth="1"/>
    <col min="3" max="3" width="23.85546875" style="275" customWidth="1"/>
    <col min="4" max="4" width="42.85546875" style="275" customWidth="1"/>
    <col min="5" max="5" width="22.140625" style="275" bestFit="1" customWidth="1"/>
    <col min="6" max="6" width="24.28515625" style="275" customWidth="1"/>
    <col min="7" max="9" width="22.140625" style="275" bestFit="1" customWidth="1"/>
    <col min="10" max="10" width="23.8554687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10" x14ac:dyDescent="0.2">
      <c r="A1" s="273" t="s">
        <v>145</v>
      </c>
      <c r="B1" s="274"/>
      <c r="C1" s="274"/>
      <c r="D1" s="274"/>
      <c r="E1" s="274"/>
    </row>
    <row r="2" spans="1:10" x14ac:dyDescent="0.2">
      <c r="A2" s="274" t="s">
        <v>1</v>
      </c>
      <c r="B2" s="274"/>
      <c r="C2" s="276">
        <v>42369</v>
      </c>
      <c r="E2" s="274"/>
    </row>
    <row r="3" spans="1:10" x14ac:dyDescent="0.2">
      <c r="A3" s="274" t="s">
        <v>9</v>
      </c>
      <c r="B3" s="274"/>
      <c r="C3" s="277" t="s">
        <v>10</v>
      </c>
      <c r="E3" s="274"/>
      <c r="G3" s="278"/>
    </row>
    <row r="4" spans="1:10" x14ac:dyDescent="0.2">
      <c r="A4" s="274"/>
      <c r="B4" s="274"/>
      <c r="C4" s="274"/>
      <c r="D4" s="274"/>
      <c r="E4" s="274"/>
      <c r="G4" s="279"/>
    </row>
    <row r="5" spans="1:10" x14ac:dyDescent="0.2">
      <c r="A5" s="629" t="s">
        <v>13</v>
      </c>
      <c r="B5" s="630"/>
      <c r="C5" s="630"/>
      <c r="D5" s="630"/>
      <c r="E5" s="630"/>
      <c r="F5" s="631"/>
      <c r="G5" s="279"/>
    </row>
    <row r="6" spans="1:10" x14ac:dyDescent="0.2">
      <c r="A6" s="612" t="s">
        <v>249</v>
      </c>
      <c r="B6" s="613"/>
      <c r="C6" s="613"/>
      <c r="D6" s="613"/>
      <c r="E6" s="613"/>
      <c r="F6" s="614"/>
      <c r="G6" s="279"/>
    </row>
    <row r="7" spans="1:10" ht="12.75" customHeight="1" x14ac:dyDescent="0.2">
      <c r="A7" s="489"/>
      <c r="B7" s="489" t="s">
        <v>4</v>
      </c>
      <c r="C7" s="489" t="s">
        <v>5</v>
      </c>
      <c r="D7" s="489" t="s">
        <v>76</v>
      </c>
      <c r="E7" s="615" t="s">
        <v>79</v>
      </c>
      <c r="F7" s="616" t="s">
        <v>11</v>
      </c>
      <c r="G7" s="29"/>
    </row>
    <row r="8" spans="1:10" x14ac:dyDescent="0.2">
      <c r="A8" s="283" t="s">
        <v>2</v>
      </c>
      <c r="B8" s="20">
        <f>B90</f>
        <v>55621950292</v>
      </c>
      <c r="C8" s="283">
        <f t="shared" ref="C8:C13" si="0">B8/$B$13</f>
        <v>0.65637478396702109</v>
      </c>
      <c r="D8" s="7">
        <v>0.48849646999999996</v>
      </c>
      <c r="E8" s="376">
        <v>42520</v>
      </c>
      <c r="F8" s="375">
        <f>B8/E8</f>
        <v>1308136.1780809031</v>
      </c>
      <c r="G8" s="279"/>
    </row>
    <row r="9" spans="1:10" x14ac:dyDescent="0.2">
      <c r="A9" s="283" t="s">
        <v>3</v>
      </c>
      <c r="B9" s="13">
        <f>B124</f>
        <v>8868801190.2000008</v>
      </c>
      <c r="C9" s="283">
        <f t="shared" si="0"/>
        <v>0.10465755757761061</v>
      </c>
      <c r="D9" s="7">
        <v>0.14909076000000002</v>
      </c>
      <c r="E9" s="557">
        <v>794</v>
      </c>
      <c r="F9" s="375">
        <f>B9/E9</f>
        <v>11169774.798740555</v>
      </c>
      <c r="G9" s="279"/>
    </row>
    <row r="10" spans="1:10" x14ac:dyDescent="0.2">
      <c r="A10" s="283" t="s">
        <v>231</v>
      </c>
      <c r="B10" s="13">
        <f>49043239.3899879-12389526.75</f>
        <v>36653712.639987901</v>
      </c>
      <c r="C10" s="283">
        <f t="shared" si="0"/>
        <v>4.3253738118423417E-4</v>
      </c>
      <c r="D10" s="7"/>
      <c r="E10" s="557"/>
      <c r="F10" s="375"/>
      <c r="G10" s="279"/>
    </row>
    <row r="11" spans="1:10" x14ac:dyDescent="0.2">
      <c r="A11" s="283" t="s">
        <v>187</v>
      </c>
      <c r="B11" s="284">
        <v>9970307107.3690929</v>
      </c>
      <c r="C11" s="283">
        <f t="shared" si="0"/>
        <v>0.11765603577955612</v>
      </c>
      <c r="D11" s="285"/>
      <c r="E11" s="286"/>
      <c r="F11" s="287"/>
      <c r="G11" s="278"/>
    </row>
    <row r="12" spans="1:10" x14ac:dyDescent="0.2">
      <c r="A12" s="283" t="s">
        <v>188</v>
      </c>
      <c r="B12" s="284">
        <v>10243432011.455893</v>
      </c>
      <c r="C12" s="283">
        <f t="shared" si="0"/>
        <v>0.12087908529462806</v>
      </c>
      <c r="D12" s="285"/>
      <c r="E12" s="286"/>
      <c r="F12" s="287"/>
      <c r="G12" s="278"/>
    </row>
    <row r="13" spans="1:10" x14ac:dyDescent="0.2">
      <c r="A13" s="288" t="s">
        <v>233</v>
      </c>
      <c r="B13" s="289">
        <f>SUM(B8:B12)</f>
        <v>84741144313.664963</v>
      </c>
      <c r="C13" s="288">
        <f t="shared" si="0"/>
        <v>1</v>
      </c>
      <c r="D13" s="288">
        <f>B8/(B8+B9)*D8+B9/(B8+B9)*D9</f>
        <v>0.44182122284243663</v>
      </c>
      <c r="E13" s="290">
        <f>SUM(E8:E11)</f>
        <v>43314</v>
      </c>
      <c r="F13" s="291">
        <f>(B8+B9)/E13</f>
        <v>1488912.3951193609</v>
      </c>
      <c r="G13" s="278"/>
    </row>
    <row r="14" spans="1:10" s="278" customFormat="1" x14ac:dyDescent="0.2">
      <c r="A14" s="292"/>
      <c r="B14" s="293"/>
      <c r="C14" s="292"/>
      <c r="D14" s="292"/>
      <c r="E14" s="294"/>
      <c r="F14" s="295"/>
    </row>
    <row r="15" spans="1:10" s="278" customFormat="1" x14ac:dyDescent="0.2">
      <c r="A15" s="288" t="s">
        <v>232</v>
      </c>
      <c r="B15" s="623">
        <v>76989845011.404739</v>
      </c>
      <c r="C15" s="292"/>
      <c r="D15" s="292"/>
      <c r="E15" s="294"/>
      <c r="F15" s="295"/>
      <c r="G15" s="588"/>
    </row>
    <row r="16" spans="1:10" s="278" customFormat="1" x14ac:dyDescent="0.2">
      <c r="A16" s="292"/>
      <c r="B16" s="293"/>
      <c r="C16" s="292"/>
      <c r="D16" s="292"/>
      <c r="E16" s="294"/>
      <c r="F16" s="295"/>
      <c r="J16" s="587"/>
    </row>
    <row r="17" spans="1:10" s="278" customFormat="1" x14ac:dyDescent="0.2">
      <c r="A17" s="292"/>
      <c r="B17" s="293"/>
      <c r="C17" s="292"/>
      <c r="D17" s="292"/>
      <c r="E17" s="294"/>
      <c r="F17" s="295"/>
      <c r="J17" s="587"/>
    </row>
    <row r="18" spans="1:10" s="278" customFormat="1" x14ac:dyDescent="0.2">
      <c r="A18" s="604" t="s">
        <v>234</v>
      </c>
      <c r="B18" s="604"/>
      <c r="C18" s="604"/>
      <c r="D18" s="604"/>
      <c r="E18" s="604"/>
      <c r="F18" s="604"/>
      <c r="J18" s="587"/>
    </row>
    <row r="19" spans="1:10" s="278" customFormat="1" x14ac:dyDescent="0.2">
      <c r="A19" s="603"/>
      <c r="B19" s="603"/>
      <c r="C19" s="603"/>
      <c r="D19" s="603"/>
      <c r="E19" s="603"/>
      <c r="F19" s="603"/>
      <c r="J19" s="587"/>
    </row>
    <row r="20" spans="1:10" s="278" customFormat="1" ht="15" x14ac:dyDescent="0.2">
      <c r="A20" s="607" t="s">
        <v>81</v>
      </c>
      <c r="B20" s="607" t="s">
        <v>235</v>
      </c>
      <c r="C20" s="607" t="s">
        <v>238</v>
      </c>
      <c r="D20" s="603"/>
      <c r="E20" s="603"/>
      <c r="F20" s="603"/>
      <c r="J20" s="587"/>
    </row>
    <row r="21" spans="1:10" s="278" customFormat="1" x14ac:dyDescent="0.2">
      <c r="A21" s="499" t="s">
        <v>10</v>
      </c>
      <c r="B21" s="609">
        <v>1</v>
      </c>
      <c r="C21" s="609">
        <v>1</v>
      </c>
      <c r="D21" s="292"/>
      <c r="E21" s="292"/>
      <c r="F21" s="292"/>
      <c r="J21" s="587"/>
    </row>
    <row r="22" spans="1:10" s="278" customFormat="1" ht="15" x14ac:dyDescent="0.2">
      <c r="A22" s="278" t="s">
        <v>236</v>
      </c>
      <c r="D22" s="292"/>
      <c r="E22" s="294"/>
      <c r="F22" s="295"/>
      <c r="J22" s="587"/>
    </row>
    <row r="23" spans="1:10" s="278" customFormat="1" x14ac:dyDescent="0.2">
      <c r="A23" s="275" t="s">
        <v>223</v>
      </c>
      <c r="B23" s="574"/>
      <c r="C23" s="574"/>
      <c r="D23" s="292"/>
      <c r="E23" s="294"/>
      <c r="F23" s="295"/>
      <c r="J23" s="587"/>
    </row>
    <row r="24" spans="1:10" s="278" customFormat="1" x14ac:dyDescent="0.2">
      <c r="A24" s="275" t="s">
        <v>210</v>
      </c>
      <c r="B24" s="574"/>
      <c r="C24" s="574"/>
      <c r="D24" s="292"/>
      <c r="E24" s="294"/>
      <c r="F24" s="295"/>
      <c r="J24" s="587"/>
    </row>
    <row r="25" spans="1:10" s="278" customFormat="1" x14ac:dyDescent="0.2">
      <c r="B25" s="574"/>
      <c r="C25" s="574"/>
      <c r="D25" s="292"/>
      <c r="E25" s="294"/>
      <c r="F25" s="295"/>
      <c r="J25" s="587"/>
    </row>
    <row r="26" spans="1:10" s="278" customFormat="1" x14ac:dyDescent="0.2">
      <c r="A26" s="292"/>
      <c r="B26" s="293"/>
      <c r="C26" s="292"/>
      <c r="D26" s="292"/>
      <c r="E26" s="294"/>
      <c r="F26" s="295"/>
      <c r="J26" s="587"/>
    </row>
    <row r="27" spans="1:10" s="278" customFormat="1" x14ac:dyDescent="0.2">
      <c r="A27" s="605" t="s">
        <v>239</v>
      </c>
      <c r="B27" s="605"/>
      <c r="C27" s="605"/>
      <c r="D27" s="605"/>
      <c r="E27" s="605"/>
      <c r="F27" s="605"/>
      <c r="J27" s="618"/>
    </row>
    <row r="28" spans="1:10" s="278" customFormat="1" x14ac:dyDescent="0.2">
      <c r="A28" s="292"/>
      <c r="B28" s="292"/>
      <c r="C28" s="292"/>
      <c r="D28" s="292"/>
      <c r="E28" s="292"/>
      <c r="F28" s="292"/>
      <c r="J28" s="587"/>
    </row>
    <row r="29" spans="1:10" s="278" customFormat="1" x14ac:dyDescent="0.2">
      <c r="A29" s="610"/>
      <c r="B29" s="611"/>
      <c r="C29" s="489" t="s">
        <v>179</v>
      </c>
      <c r="D29" s="489" t="s">
        <v>219</v>
      </c>
      <c r="E29" s="489" t="s">
        <v>220</v>
      </c>
      <c r="F29" s="489" t="s">
        <v>221</v>
      </c>
      <c r="H29" s="501"/>
      <c r="I29" s="501"/>
      <c r="J29" s="587"/>
    </row>
    <row r="30" spans="1:10" s="278" customFormat="1" ht="15" x14ac:dyDescent="0.2">
      <c r="A30" s="497" t="s">
        <v>180</v>
      </c>
      <c r="B30" s="498"/>
      <c r="C30" s="608">
        <v>0</v>
      </c>
      <c r="D30" s="624">
        <v>1024516673.8900001</v>
      </c>
      <c r="E30" s="624">
        <v>10014097548.890013</v>
      </c>
      <c r="F30" s="624">
        <v>26592366887.820122</v>
      </c>
      <c r="H30" s="501"/>
      <c r="I30" s="501"/>
      <c r="J30" s="587"/>
    </row>
    <row r="31" spans="1:10" s="278" customFormat="1" ht="15" x14ac:dyDescent="0.2">
      <c r="A31" s="497" t="s">
        <v>181</v>
      </c>
      <c r="B31" s="498"/>
      <c r="C31" s="284">
        <v>0</v>
      </c>
      <c r="D31" s="624">
        <v>90426029.724871293</v>
      </c>
      <c r="E31" s="624">
        <v>437483314.717044</v>
      </c>
      <c r="F31" s="624">
        <v>2549577043.6100135</v>
      </c>
      <c r="H31" s="501"/>
      <c r="I31" s="501"/>
      <c r="J31" s="587"/>
    </row>
    <row r="32" spans="1:10" s="278" customFormat="1" x14ac:dyDescent="0.2">
      <c r="A32" s="499" t="s">
        <v>183</v>
      </c>
      <c r="B32" s="489"/>
      <c r="C32" s="491">
        <f>(B13/B15)-100%</f>
        <v>0.10067950261637759</v>
      </c>
      <c r="D32" s="7">
        <v>9.9504983800915436E-2</v>
      </c>
      <c r="E32" s="7">
        <v>9.4997151827221238E-2</v>
      </c>
      <c r="F32" s="7">
        <v>6.7563745141182352E-2</v>
      </c>
      <c r="H32" s="501"/>
      <c r="I32" s="501"/>
      <c r="J32" s="587"/>
    </row>
    <row r="33" spans="1:10" s="278" customFormat="1" ht="15" x14ac:dyDescent="0.2">
      <c r="A33" s="493" t="s">
        <v>251</v>
      </c>
      <c r="B33" s="293"/>
      <c r="C33" s="292"/>
      <c r="D33" s="292"/>
      <c r="E33" s="294"/>
      <c r="F33" s="295"/>
      <c r="J33" s="587"/>
    </row>
    <row r="34" spans="1:10" s="278" customFormat="1" ht="15" x14ac:dyDescent="0.2">
      <c r="A34" s="493" t="s">
        <v>250</v>
      </c>
      <c r="B34" s="293"/>
      <c r="C34" s="292"/>
      <c r="D34" s="292"/>
      <c r="E34" s="294"/>
      <c r="F34" s="295"/>
      <c r="J34" s="587"/>
    </row>
    <row r="35" spans="1:10" s="278" customFormat="1" x14ac:dyDescent="0.2">
      <c r="A35" s="493" t="s">
        <v>252</v>
      </c>
      <c r="B35" s="293"/>
      <c r="C35" s="292"/>
      <c r="D35" s="292"/>
      <c r="E35" s="294"/>
      <c r="F35" s="295"/>
      <c r="J35" s="587"/>
    </row>
    <row r="36" spans="1:10" x14ac:dyDescent="0.2">
      <c r="J36" s="587"/>
    </row>
    <row r="37" spans="1:10" x14ac:dyDescent="0.2">
      <c r="A37" s="307"/>
      <c r="B37" s="307"/>
      <c r="C37" s="307"/>
      <c r="D37" s="307"/>
      <c r="E37" s="307"/>
      <c r="F37" s="307"/>
      <c r="J37" s="587"/>
    </row>
    <row r="38" spans="1:10" x14ac:dyDescent="0.2">
      <c r="A38" s="604" t="s">
        <v>242</v>
      </c>
      <c r="B38" s="604"/>
      <c r="C38" s="604"/>
      <c r="D38" s="604"/>
      <c r="E38" s="604"/>
      <c r="F38" s="604"/>
      <c r="J38" s="587"/>
    </row>
    <row r="39" spans="1:10" s="278" customFormat="1" x14ac:dyDescent="0.2">
      <c r="A39" s="606"/>
      <c r="B39" s="606"/>
      <c r="C39" s="606"/>
      <c r="D39" s="603"/>
      <c r="E39" s="603"/>
      <c r="F39" s="603"/>
      <c r="J39" s="587"/>
    </row>
    <row r="40" spans="1:10" x14ac:dyDescent="0.2">
      <c r="A40" s="602" t="s">
        <v>240</v>
      </c>
      <c r="B40" s="607" t="s">
        <v>237</v>
      </c>
      <c r="C40" s="607" t="s">
        <v>35</v>
      </c>
      <c r="D40" s="632"/>
      <c r="E40" s="632"/>
      <c r="F40" s="603"/>
      <c r="J40" s="587"/>
    </row>
    <row r="41" spans="1:10" ht="14.25" x14ac:dyDescent="0.2">
      <c r="A41" s="6" t="s">
        <v>226</v>
      </c>
      <c r="B41" s="591">
        <v>20252561760.930065</v>
      </c>
      <c r="C41" s="592">
        <f>B41/$B$45</f>
        <v>0.27203032983769032</v>
      </c>
      <c r="D41" s="278"/>
      <c r="F41" s="536"/>
      <c r="J41" s="587"/>
    </row>
    <row r="42" spans="1:10" ht="14.25" x14ac:dyDescent="0.2">
      <c r="A42" s="6" t="s">
        <v>227</v>
      </c>
      <c r="B42" s="593">
        <v>11381999771</v>
      </c>
      <c r="C42" s="594">
        <f>B42/$B$45</f>
        <v>0.15288185210676555</v>
      </c>
      <c r="D42" s="278"/>
      <c r="F42" s="536"/>
      <c r="J42" s="587"/>
    </row>
    <row r="43" spans="1:10" ht="14.25" x14ac:dyDescent="0.2">
      <c r="A43" s="6" t="s">
        <v>228</v>
      </c>
      <c r="B43" s="593">
        <v>12701430616.999973</v>
      </c>
      <c r="C43" s="594">
        <f>B43/$B$45</f>
        <v>0.17060431173791263</v>
      </c>
      <c r="D43" s="278"/>
      <c r="F43" s="536"/>
      <c r="G43" s="586"/>
      <c r="H43" s="586"/>
      <c r="J43" s="587"/>
    </row>
    <row r="44" spans="1:10" ht="15" thickBot="1" x14ac:dyDescent="0.25">
      <c r="A44" s="25" t="s">
        <v>241</v>
      </c>
      <c r="B44" s="595">
        <v>30113653863.020031</v>
      </c>
      <c r="C44" s="596">
        <f>B44/$B$45</f>
        <v>0.40448350631763141</v>
      </c>
      <c r="D44" s="278"/>
      <c r="F44" s="536"/>
      <c r="J44" s="587"/>
    </row>
    <row r="45" spans="1:10" ht="15" thickTop="1" x14ac:dyDescent="0.2">
      <c r="A45" s="1" t="s">
        <v>4</v>
      </c>
      <c r="B45" s="573">
        <f>SUM(B41:B44)</f>
        <v>74449646011.950073</v>
      </c>
      <c r="C45" s="590">
        <f>SUM(C41:C44)</f>
        <v>0.99999999999999989</v>
      </c>
      <c r="D45" s="278"/>
      <c r="F45" s="536"/>
    </row>
    <row r="46" spans="1:10" x14ac:dyDescent="0.2">
      <c r="H46" s="467"/>
      <c r="I46" s="467"/>
    </row>
    <row r="47" spans="1:10" x14ac:dyDescent="0.2">
      <c r="I47" s="589"/>
    </row>
    <row r="48" spans="1:10" x14ac:dyDescent="0.2">
      <c r="A48" s="629" t="s">
        <v>243</v>
      </c>
      <c r="B48" s="630"/>
      <c r="C48" s="630"/>
      <c r="D48" s="630"/>
      <c r="E48" s="630"/>
      <c r="F48" s="630"/>
      <c r="I48" s="569"/>
    </row>
    <row r="49" spans="1:9" x14ac:dyDescent="0.2">
      <c r="A49" s="296" t="s">
        <v>14</v>
      </c>
      <c r="B49" s="297"/>
      <c r="C49" s="297"/>
      <c r="D49" s="297"/>
      <c r="E49" s="297"/>
      <c r="F49" s="297"/>
    </row>
    <row r="51" spans="1:9" x14ac:dyDescent="0.2">
      <c r="A51" s="57" t="s">
        <v>190</v>
      </c>
      <c r="B51" s="48" t="s">
        <v>16</v>
      </c>
      <c r="C51" s="58" t="s">
        <v>17</v>
      </c>
      <c r="D51" s="299" t="s">
        <v>35</v>
      </c>
    </row>
    <row r="52" spans="1:9" x14ac:dyDescent="0.2">
      <c r="A52" s="75" t="s">
        <v>191</v>
      </c>
      <c r="B52" s="23">
        <v>10439877328.01</v>
      </c>
      <c r="C52" s="73">
        <v>16294</v>
      </c>
      <c r="D52" s="300">
        <f t="shared" ref="D52:D58" si="1">B52/$B$58</f>
        <v>0.18769347844073395</v>
      </c>
      <c r="E52" s="278"/>
    </row>
    <row r="53" spans="1:9" x14ac:dyDescent="0.2">
      <c r="A53" s="80" t="s">
        <v>192</v>
      </c>
      <c r="B53" s="50">
        <v>26246307056.09</v>
      </c>
      <c r="C53" s="9">
        <v>18544</v>
      </c>
      <c r="D53" s="300">
        <f t="shared" si="1"/>
        <v>0.4718695931765447</v>
      </c>
      <c r="E53" s="278"/>
    </row>
    <row r="54" spans="1:9" x14ac:dyDescent="0.2">
      <c r="A54" s="80" t="s">
        <v>193</v>
      </c>
      <c r="B54" s="50">
        <v>11905887124.85</v>
      </c>
      <c r="C54" s="9">
        <v>5006</v>
      </c>
      <c r="D54" s="300">
        <f t="shared" si="1"/>
        <v>0.21405015578011635</v>
      </c>
      <c r="E54" s="278"/>
    </row>
    <row r="55" spans="1:9" x14ac:dyDescent="0.2">
      <c r="A55" s="80" t="s">
        <v>194</v>
      </c>
      <c r="B55" s="17">
        <v>4183806059.0500002</v>
      </c>
      <c r="C55" s="70">
        <v>1236</v>
      </c>
      <c r="D55" s="300">
        <f t="shared" si="1"/>
        <v>7.5218614900544836E-2</v>
      </c>
      <c r="E55" s="278"/>
    </row>
    <row r="56" spans="1:9" x14ac:dyDescent="0.2">
      <c r="A56" s="80" t="s">
        <v>195</v>
      </c>
      <c r="B56" s="17">
        <v>1545920352</v>
      </c>
      <c r="C56" s="70">
        <v>352</v>
      </c>
      <c r="D56" s="300">
        <f t="shared" si="1"/>
        <v>2.7793350356781692E-2</v>
      </c>
      <c r="E56" s="278"/>
    </row>
    <row r="57" spans="1:9" ht="13.5" thickBot="1" x14ac:dyDescent="0.25">
      <c r="A57" s="36" t="s">
        <v>196</v>
      </c>
      <c r="B57" s="63">
        <v>1300152372.25</v>
      </c>
      <c r="C57" s="63">
        <v>201</v>
      </c>
      <c r="D57" s="301">
        <f t="shared" si="1"/>
        <v>2.3374807345278484E-2</v>
      </c>
      <c r="E57" s="278"/>
    </row>
    <row r="58" spans="1:9" ht="13.5" thickTop="1" x14ac:dyDescent="0.2">
      <c r="A58" s="65" t="s">
        <v>4</v>
      </c>
      <c r="B58" s="155">
        <f>SUM(B52:B57)</f>
        <v>55621950292.25</v>
      </c>
      <c r="C58" s="155">
        <f>SUM(C52:C57)</f>
        <v>41633</v>
      </c>
      <c r="D58" s="302">
        <f t="shared" si="1"/>
        <v>1</v>
      </c>
      <c r="E58" s="278"/>
    </row>
    <row r="59" spans="1:9" x14ac:dyDescent="0.2">
      <c r="C59" s="278"/>
    </row>
    <row r="61" spans="1:9" x14ac:dyDescent="0.2">
      <c r="A61" s="633" t="s">
        <v>30</v>
      </c>
      <c r="B61" s="633"/>
      <c r="C61" s="633"/>
      <c r="D61" s="633"/>
      <c r="E61" s="633"/>
      <c r="F61" s="633"/>
    </row>
    <row r="63" spans="1:9" x14ac:dyDescent="0.2">
      <c r="A63" s="57" t="s">
        <v>190</v>
      </c>
      <c r="B63" s="48" t="s">
        <v>16</v>
      </c>
      <c r="C63" s="58" t="s">
        <v>17</v>
      </c>
      <c r="D63" s="299" t="s">
        <v>35</v>
      </c>
    </row>
    <row r="64" spans="1:9" x14ac:dyDescent="0.2">
      <c r="A64" s="75" t="s">
        <v>197</v>
      </c>
      <c r="B64" s="23">
        <v>560025034.84000003</v>
      </c>
      <c r="C64" s="73">
        <v>248</v>
      </c>
      <c r="D64" s="300">
        <f t="shared" ref="D64:D70" si="2">B64/$B$70</f>
        <v>6.3145516835576232E-2</v>
      </c>
      <c r="E64" s="278"/>
      <c r="I64" s="619"/>
    </row>
    <row r="65" spans="1:11" x14ac:dyDescent="0.2">
      <c r="A65" s="80" t="s">
        <v>198</v>
      </c>
      <c r="B65" s="50">
        <v>891452096.47000003</v>
      </c>
      <c r="C65" s="9">
        <v>120</v>
      </c>
      <c r="D65" s="300">
        <f t="shared" si="2"/>
        <v>0.10051551245711468</v>
      </c>
      <c r="E65" s="278"/>
    </row>
    <row r="66" spans="1:11" x14ac:dyDescent="0.2">
      <c r="A66" s="80" t="s">
        <v>199</v>
      </c>
      <c r="B66" s="50">
        <v>1804931854.3800001</v>
      </c>
      <c r="C66" s="9">
        <v>128</v>
      </c>
      <c r="D66" s="300">
        <f t="shared" si="2"/>
        <v>0.20351474971182756</v>
      </c>
      <c r="E66" s="278"/>
    </row>
    <row r="67" spans="1:11" x14ac:dyDescent="0.2">
      <c r="A67" s="80" t="s">
        <v>200</v>
      </c>
      <c r="B67" s="17">
        <v>2698016302.1999998</v>
      </c>
      <c r="C67" s="70">
        <v>84</v>
      </c>
      <c r="D67" s="300">
        <f t="shared" si="2"/>
        <v>0.30421431763653833</v>
      </c>
      <c r="E67" s="278"/>
    </row>
    <row r="68" spans="1:11" x14ac:dyDescent="0.2">
      <c r="A68" s="80" t="s">
        <v>201</v>
      </c>
      <c r="B68" s="17">
        <v>2623426781.8800001</v>
      </c>
      <c r="C68" s="70">
        <v>38</v>
      </c>
      <c r="D68" s="300">
        <f t="shared" si="2"/>
        <v>0.2958039903866686</v>
      </c>
      <c r="E68" s="278"/>
    </row>
    <row r="69" spans="1:11" ht="13.5" thickBot="1" x14ac:dyDescent="0.25">
      <c r="A69" s="36" t="s">
        <v>202</v>
      </c>
      <c r="B69" s="63">
        <v>290949120</v>
      </c>
      <c r="C69" s="554">
        <v>2</v>
      </c>
      <c r="D69" s="301">
        <f t="shared" si="2"/>
        <v>3.2805912972274594E-2</v>
      </c>
      <c r="E69" s="278"/>
    </row>
    <row r="70" spans="1:11" ht="13.5" thickTop="1" x14ac:dyDescent="0.2">
      <c r="A70" s="65" t="s">
        <v>4</v>
      </c>
      <c r="B70" s="155">
        <f>SUM(B64:B69)</f>
        <v>8868801189.7700005</v>
      </c>
      <c r="C70" s="155">
        <f>SUM(C64:C69)</f>
        <v>620</v>
      </c>
      <c r="D70" s="302">
        <f t="shared" si="2"/>
        <v>1</v>
      </c>
      <c r="E70" s="278"/>
    </row>
    <row r="73" spans="1:11" x14ac:dyDescent="0.2">
      <c r="A73" s="629" t="s">
        <v>244</v>
      </c>
      <c r="B73" s="630"/>
      <c r="C73" s="630"/>
      <c r="D73" s="630"/>
      <c r="E73" s="630"/>
      <c r="F73" s="631"/>
    </row>
    <row r="74" spans="1:11" x14ac:dyDescent="0.2">
      <c r="A74" s="296" t="s">
        <v>229</v>
      </c>
      <c r="B74" s="297"/>
      <c r="C74" s="297"/>
      <c r="D74" s="297"/>
      <c r="E74" s="297"/>
      <c r="F74" s="297"/>
    </row>
    <row r="75" spans="1:11" x14ac:dyDescent="0.2">
      <c r="A75" s="298"/>
      <c r="B75" s="279"/>
      <c r="C75" s="279"/>
      <c r="D75" s="279"/>
      <c r="E75" s="279"/>
      <c r="F75" s="279"/>
    </row>
    <row r="76" spans="1:11" x14ac:dyDescent="0.2">
      <c r="A76" s="42" t="s">
        <v>245</v>
      </c>
      <c r="B76" s="143"/>
      <c r="C76" s="143"/>
      <c r="D76" s="278"/>
      <c r="E76" s="278"/>
      <c r="F76" s="279"/>
      <c r="G76" s="307"/>
      <c r="H76" s="307"/>
    </row>
    <row r="77" spans="1:11" x14ac:dyDescent="0.2">
      <c r="A77" s="145"/>
      <c r="B77" s="144"/>
      <c r="C77" s="144"/>
      <c r="E77" s="278"/>
      <c r="F77" s="307"/>
      <c r="G77" s="307"/>
      <c r="H77" s="307"/>
      <c r="I77" s="307"/>
    </row>
    <row r="78" spans="1:11" ht="15" x14ac:dyDescent="0.2">
      <c r="A78" s="78" t="s">
        <v>15</v>
      </c>
      <c r="B78" s="146" t="s">
        <v>16</v>
      </c>
      <c r="C78" s="147" t="s">
        <v>211</v>
      </c>
      <c r="D78" s="299" t="s">
        <v>35</v>
      </c>
      <c r="E78" s="278"/>
      <c r="F78" s="536"/>
      <c r="G78" s="566"/>
      <c r="H78" s="566"/>
      <c r="I78" s="565"/>
      <c r="J78" s="567"/>
      <c r="K78" s="567"/>
    </row>
    <row r="79" spans="1:11" ht="14.25" customHeight="1" x14ac:dyDescent="0.2">
      <c r="A79" s="83" t="s">
        <v>18</v>
      </c>
      <c r="B79" s="142">
        <v>8883520570</v>
      </c>
      <c r="C79" s="35">
        <v>11505</v>
      </c>
      <c r="D79" s="300">
        <f>B79/$B$90</f>
        <v>0.15971249701536805</v>
      </c>
      <c r="E79" s="278"/>
      <c r="F79" s="536"/>
      <c r="G79" s="566"/>
      <c r="H79" s="566"/>
      <c r="I79" s="565"/>
      <c r="J79" s="567"/>
      <c r="K79" s="567"/>
    </row>
    <row r="80" spans="1:11" ht="13.5" customHeight="1" x14ac:dyDescent="0.2">
      <c r="A80" s="74" t="s">
        <v>19</v>
      </c>
      <c r="B80" s="141">
        <v>9134530777</v>
      </c>
      <c r="C80" s="19">
        <v>6831</v>
      </c>
      <c r="D80" s="300">
        <f t="shared" ref="D80:D90" si="3">B80/$B$90</f>
        <v>0.16422528748176243</v>
      </c>
      <c r="E80" s="278"/>
      <c r="F80" s="536"/>
      <c r="G80" s="566"/>
      <c r="H80" s="566"/>
      <c r="I80" s="565"/>
      <c r="J80" s="567"/>
      <c r="K80" s="567"/>
    </row>
    <row r="81" spans="1:11" x14ac:dyDescent="0.2">
      <c r="A81" s="74" t="s">
        <v>20</v>
      </c>
      <c r="B81" s="141">
        <v>37603898945</v>
      </c>
      <c r="C81" s="19">
        <v>24184</v>
      </c>
      <c r="D81" s="300">
        <f t="shared" si="3"/>
        <v>0.67606221550286949</v>
      </c>
      <c r="E81" s="278"/>
      <c r="F81" s="307"/>
      <c r="G81" s="565"/>
      <c r="H81" s="565"/>
      <c r="I81" s="565"/>
      <c r="J81" s="567"/>
      <c r="K81" s="567"/>
    </row>
    <row r="82" spans="1:11" ht="15" x14ac:dyDescent="0.2">
      <c r="A82" s="74" t="s">
        <v>21</v>
      </c>
      <c r="B82" s="141"/>
      <c r="C82" s="19"/>
      <c r="D82" s="300">
        <f>B82/$B$90</f>
        <v>0</v>
      </c>
      <c r="E82" s="278"/>
      <c r="F82" s="536"/>
      <c r="G82" s="566"/>
      <c r="H82" s="566"/>
      <c r="I82" s="565"/>
      <c r="J82" s="567"/>
      <c r="K82" s="567"/>
    </row>
    <row r="83" spans="1:11" ht="15" x14ac:dyDescent="0.2">
      <c r="A83" s="74" t="s">
        <v>22</v>
      </c>
      <c r="B83" s="71"/>
      <c r="C83" s="71"/>
      <c r="D83" s="300">
        <f t="shared" si="3"/>
        <v>0</v>
      </c>
      <c r="E83" s="278"/>
      <c r="F83" s="536"/>
      <c r="G83" s="566"/>
      <c r="H83" s="566"/>
      <c r="I83" s="565"/>
      <c r="J83" s="567"/>
      <c r="K83" s="567"/>
    </row>
    <row r="84" spans="1:11" ht="15" x14ac:dyDescent="0.2">
      <c r="A84" s="74" t="s">
        <v>23</v>
      </c>
      <c r="B84" s="71"/>
      <c r="C84" s="71"/>
      <c r="D84" s="300">
        <f t="shared" si="3"/>
        <v>0</v>
      </c>
      <c r="E84" s="278"/>
      <c r="F84" s="536"/>
      <c r="G84" s="566"/>
      <c r="H84" s="566"/>
      <c r="I84" s="565"/>
      <c r="J84" s="567"/>
      <c r="K84" s="567"/>
    </row>
    <row r="85" spans="1:11" ht="15" x14ac:dyDescent="0.2">
      <c r="A85" s="74" t="s">
        <v>24</v>
      </c>
      <c r="B85" s="71"/>
      <c r="C85" s="71"/>
      <c r="D85" s="300">
        <f t="shared" si="3"/>
        <v>0</v>
      </c>
      <c r="E85" s="278"/>
      <c r="F85" s="536"/>
      <c r="G85" s="566"/>
      <c r="H85" s="566"/>
      <c r="I85" s="565"/>
      <c r="J85" s="567"/>
      <c r="K85" s="567"/>
    </row>
    <row r="86" spans="1:11" x14ac:dyDescent="0.2">
      <c r="A86" s="74" t="s">
        <v>25</v>
      </c>
      <c r="B86" s="71"/>
      <c r="C86" s="71"/>
      <c r="D86" s="300">
        <f t="shared" si="3"/>
        <v>0</v>
      </c>
      <c r="E86" s="278"/>
      <c r="F86" s="307"/>
      <c r="G86" s="307"/>
      <c r="H86" s="307"/>
      <c r="I86" s="307"/>
    </row>
    <row r="87" spans="1:11" x14ac:dyDescent="0.2">
      <c r="A87" s="74" t="s">
        <v>26</v>
      </c>
      <c r="B87" s="71"/>
      <c r="C87" s="71"/>
      <c r="D87" s="300">
        <f t="shared" si="3"/>
        <v>0</v>
      </c>
      <c r="E87" s="278"/>
      <c r="F87" s="565"/>
      <c r="G87" s="307"/>
      <c r="H87" s="565"/>
      <c r="I87" s="565"/>
    </row>
    <row r="88" spans="1:11" x14ac:dyDescent="0.2">
      <c r="A88" s="74" t="s">
        <v>27</v>
      </c>
      <c r="B88" s="71"/>
      <c r="C88" s="71"/>
      <c r="D88" s="300">
        <f t="shared" si="3"/>
        <v>0</v>
      </c>
      <c r="E88" s="278"/>
      <c r="F88" s="565"/>
      <c r="G88" s="565"/>
      <c r="H88" s="565"/>
      <c r="I88" s="568"/>
    </row>
    <row r="89" spans="1:11" ht="15.75" thickBot="1" x14ac:dyDescent="0.25">
      <c r="A89" s="38" t="s">
        <v>28</v>
      </c>
      <c r="B89" s="56"/>
      <c r="C89" s="56"/>
      <c r="D89" s="301">
        <f t="shared" si="3"/>
        <v>0</v>
      </c>
      <c r="E89" s="278"/>
      <c r="F89" s="536"/>
      <c r="G89" s="537"/>
      <c r="H89" s="566"/>
      <c r="I89" s="566"/>
    </row>
    <row r="90" spans="1:11" ht="15.75" thickTop="1" x14ac:dyDescent="0.2">
      <c r="A90" s="49" t="s">
        <v>4</v>
      </c>
      <c r="B90" s="5">
        <f>SUM(B79:B89)</f>
        <v>55621950292</v>
      </c>
      <c r="C90" s="5">
        <f>SUM(C79:C89)</f>
        <v>42520</v>
      </c>
      <c r="D90" s="302">
        <f t="shared" si="3"/>
        <v>1</v>
      </c>
      <c r="E90" s="278"/>
      <c r="F90" s="536"/>
      <c r="G90" s="537"/>
      <c r="H90" s="537"/>
      <c r="I90" s="307"/>
      <c r="J90" s="303"/>
    </row>
    <row r="91" spans="1:11" ht="15" x14ac:dyDescent="0.2">
      <c r="A91" s="47"/>
      <c r="B91" s="558"/>
      <c r="C91" s="558"/>
      <c r="F91" s="536"/>
      <c r="G91" s="537"/>
      <c r="H91" s="537"/>
      <c r="I91" s="307"/>
      <c r="J91" s="304"/>
    </row>
    <row r="92" spans="1:11" ht="15" x14ac:dyDescent="0.2">
      <c r="A92" s="42" t="s">
        <v>246</v>
      </c>
      <c r="B92" s="33"/>
      <c r="C92" s="33"/>
      <c r="D92" s="305"/>
      <c r="E92" s="305"/>
      <c r="F92" s="536"/>
      <c r="G92" s="537"/>
      <c r="H92" s="537"/>
      <c r="I92" s="307"/>
    </row>
    <row r="93" spans="1:11" ht="15" x14ac:dyDescent="0.2">
      <c r="A93" s="15"/>
      <c r="B93" s="559"/>
      <c r="C93" s="559"/>
      <c r="E93" s="278"/>
      <c r="F93" s="536"/>
      <c r="G93" s="537"/>
      <c r="H93" s="537"/>
      <c r="I93" s="307"/>
    </row>
    <row r="94" spans="1:11" ht="15" x14ac:dyDescent="0.2">
      <c r="A94" s="88" t="s">
        <v>29</v>
      </c>
      <c r="B94" s="560" t="s">
        <v>16</v>
      </c>
      <c r="C94" s="560" t="s">
        <v>211</v>
      </c>
      <c r="D94" s="299" t="s">
        <v>35</v>
      </c>
      <c r="E94" s="278"/>
      <c r="F94" s="536"/>
      <c r="G94" s="537"/>
      <c r="H94" s="537"/>
      <c r="I94" s="307"/>
    </row>
    <row r="95" spans="1:11" ht="15" x14ac:dyDescent="0.2">
      <c r="A95" s="67" t="s">
        <v>18</v>
      </c>
      <c r="B95" s="141">
        <v>12407862048.49</v>
      </c>
      <c r="C95" s="49">
        <v>14878</v>
      </c>
      <c r="D95" s="300">
        <f>B95/$B$106</f>
        <v>0.22307491886380026</v>
      </c>
      <c r="E95" s="556"/>
      <c r="F95" s="536"/>
      <c r="G95" s="537"/>
      <c r="H95" s="537"/>
      <c r="I95" s="307"/>
    </row>
    <row r="96" spans="1:11" ht="15" x14ac:dyDescent="0.2">
      <c r="A96" s="67" t="s">
        <v>19</v>
      </c>
      <c r="B96" s="141">
        <v>12443949866.77</v>
      </c>
      <c r="C96" s="49">
        <v>9186</v>
      </c>
      <c r="D96" s="300">
        <f t="shared" ref="D96:D104" si="4">B96/$B$106</f>
        <v>0.22372372420216735</v>
      </c>
      <c r="E96" s="556"/>
      <c r="F96" s="536"/>
      <c r="G96" s="537"/>
      <c r="H96" s="537"/>
      <c r="I96" s="307"/>
    </row>
    <row r="97" spans="1:9" ht="15" x14ac:dyDescent="0.2">
      <c r="A97" s="67" t="s">
        <v>20</v>
      </c>
      <c r="B97" s="141">
        <v>20768574525.279999</v>
      </c>
      <c r="C97" s="49">
        <v>12908</v>
      </c>
      <c r="D97" s="300">
        <f t="shared" si="4"/>
        <v>0.37338810336849615</v>
      </c>
      <c r="E97" s="556"/>
      <c r="F97" s="536"/>
      <c r="G97" s="537"/>
      <c r="H97" s="537"/>
      <c r="I97" s="307"/>
    </row>
    <row r="98" spans="1:9" ht="15" x14ac:dyDescent="0.2">
      <c r="A98" s="67" t="s">
        <v>21</v>
      </c>
      <c r="B98" s="141">
        <v>9288909775.9099998</v>
      </c>
      <c r="C98" s="49">
        <v>5164</v>
      </c>
      <c r="D98" s="300">
        <f t="shared" si="4"/>
        <v>0.1670007924408263</v>
      </c>
      <c r="E98" s="556"/>
      <c r="F98" s="536"/>
      <c r="G98" s="537"/>
      <c r="H98" s="537"/>
      <c r="I98" s="307"/>
    </row>
    <row r="99" spans="1:9" x14ac:dyDescent="0.2">
      <c r="A99" s="67" t="s">
        <v>22</v>
      </c>
      <c r="B99" s="141">
        <v>534530427.97000003</v>
      </c>
      <c r="C99" s="49">
        <v>286</v>
      </c>
      <c r="D99" s="300">
        <f t="shared" si="4"/>
        <v>9.6100626670129179E-3</v>
      </c>
      <c r="E99" s="556"/>
      <c r="F99" s="307"/>
      <c r="G99" s="307"/>
      <c r="H99" s="307"/>
      <c r="I99" s="307"/>
    </row>
    <row r="100" spans="1:9" x14ac:dyDescent="0.2">
      <c r="A100" s="67" t="s">
        <v>23</v>
      </c>
      <c r="B100" s="141">
        <v>68230217.620000005</v>
      </c>
      <c r="C100" s="49">
        <v>41</v>
      </c>
      <c r="D100" s="300">
        <f t="shared" si="4"/>
        <v>1.2266779079392828E-3</v>
      </c>
      <c r="E100" s="556"/>
      <c r="F100" s="307"/>
      <c r="G100" s="307"/>
      <c r="H100" s="307"/>
      <c r="I100" s="307"/>
    </row>
    <row r="101" spans="1:9" x14ac:dyDescent="0.2">
      <c r="A101" s="67" t="s">
        <v>24</v>
      </c>
      <c r="B101" s="17">
        <v>23800904.620000001</v>
      </c>
      <c r="C101" s="137">
        <v>12</v>
      </c>
      <c r="D101" s="300">
        <f t="shared" si="4"/>
        <v>4.279048917728486E-4</v>
      </c>
      <c r="E101" s="278"/>
      <c r="F101" s="307"/>
      <c r="G101" s="307"/>
      <c r="H101" s="307"/>
      <c r="I101" s="307"/>
    </row>
    <row r="102" spans="1:9" x14ac:dyDescent="0.2">
      <c r="A102" s="67" t="s">
        <v>25</v>
      </c>
      <c r="B102" s="71">
        <v>18889093.030000001</v>
      </c>
      <c r="C102" s="137">
        <v>11</v>
      </c>
      <c r="D102" s="300">
        <f t="shared" si="4"/>
        <v>3.3959781939958125E-4</v>
      </c>
      <c r="E102" s="278"/>
    </row>
    <row r="103" spans="1:9" x14ac:dyDescent="0.2">
      <c r="A103" s="67" t="s">
        <v>26</v>
      </c>
      <c r="B103" s="71">
        <v>19819266.620000001</v>
      </c>
      <c r="C103" s="137">
        <v>11</v>
      </c>
      <c r="D103" s="300">
        <f>B103/$B$106</f>
        <v>3.5632095810853812E-4</v>
      </c>
    </row>
    <row r="104" spans="1:9" x14ac:dyDescent="0.2">
      <c r="A104" s="67" t="s">
        <v>27</v>
      </c>
      <c r="B104" s="71">
        <v>20965207.559999999</v>
      </c>
      <c r="C104" s="138">
        <v>8</v>
      </c>
      <c r="D104" s="300">
        <f t="shared" si="4"/>
        <v>3.7692327309352103E-4</v>
      </c>
    </row>
    <row r="105" spans="1:9" ht="13.5" thickBot="1" x14ac:dyDescent="0.25">
      <c r="A105" s="43" t="s">
        <v>28</v>
      </c>
      <c r="B105" s="56">
        <v>26418958.379999999</v>
      </c>
      <c r="C105" s="56">
        <v>15</v>
      </c>
      <c r="D105" s="301">
        <f>B105/$B$106</f>
        <v>4.7497360738321762E-4</v>
      </c>
    </row>
    <row r="106" spans="1:9" ht="13.5" thickTop="1" x14ac:dyDescent="0.2">
      <c r="A106" s="19" t="s">
        <v>4</v>
      </c>
      <c r="B106" s="140">
        <f>SUM(B95:B105)</f>
        <v>55621950292.25</v>
      </c>
      <c r="C106" s="140">
        <f>SUM(C95:C105)</f>
        <v>42520</v>
      </c>
      <c r="D106" s="302">
        <f>B106/$B$106</f>
        <v>1</v>
      </c>
    </row>
    <row r="108" spans="1:9" x14ac:dyDescent="0.2">
      <c r="A108" s="633" t="s">
        <v>230</v>
      </c>
      <c r="B108" s="633"/>
      <c r="C108" s="633"/>
      <c r="D108" s="633"/>
      <c r="E108" s="633"/>
      <c r="F108" s="633"/>
    </row>
    <row r="109" spans="1:9" x14ac:dyDescent="0.2">
      <c r="A109" s="306"/>
      <c r="B109" s="307"/>
      <c r="C109" s="307"/>
    </row>
    <row r="110" spans="1:9" x14ac:dyDescent="0.2">
      <c r="A110" s="42" t="s">
        <v>247</v>
      </c>
      <c r="B110" s="84"/>
      <c r="C110" s="84"/>
      <c r="F110" s="307"/>
      <c r="G110" s="307"/>
      <c r="H110" s="307"/>
      <c r="I110" s="307"/>
    </row>
    <row r="111" spans="1:9" x14ac:dyDescent="0.2">
      <c r="A111" s="86"/>
      <c r="B111" s="86"/>
      <c r="C111" s="86"/>
      <c r="E111" s="278"/>
      <c r="F111" s="307"/>
      <c r="G111" s="307"/>
      <c r="H111" s="307"/>
      <c r="I111" s="307"/>
    </row>
    <row r="112" spans="1:9" ht="15" x14ac:dyDescent="0.2">
      <c r="A112" s="85" t="s">
        <v>15</v>
      </c>
      <c r="B112" s="48" t="s">
        <v>16</v>
      </c>
      <c r="C112" s="58" t="s">
        <v>211</v>
      </c>
      <c r="D112" s="299" t="s">
        <v>35</v>
      </c>
      <c r="E112" s="278"/>
      <c r="F112" s="536"/>
      <c r="G112" s="537"/>
      <c r="H112" s="537"/>
      <c r="I112" s="307"/>
    </row>
    <row r="113" spans="1:9" ht="15" x14ac:dyDescent="0.2">
      <c r="A113" s="6" t="s">
        <v>18</v>
      </c>
      <c r="B113" s="23">
        <v>7999772967</v>
      </c>
      <c r="C113" s="73">
        <v>719</v>
      </c>
      <c r="D113" s="300">
        <f>B113/$B$124</f>
        <v>0.90201288713515482</v>
      </c>
      <c r="E113" s="278"/>
      <c r="F113" s="536"/>
      <c r="G113" s="537"/>
      <c r="H113" s="537"/>
      <c r="I113" s="307"/>
    </row>
    <row r="114" spans="1:9" ht="15" x14ac:dyDescent="0.2">
      <c r="A114" s="6" t="s">
        <v>19</v>
      </c>
      <c r="B114" s="50">
        <v>556066679.10000002</v>
      </c>
      <c r="C114" s="9">
        <v>50</v>
      </c>
      <c r="D114" s="300">
        <f t="shared" ref="D114:D124" si="5">B114/$B$124</f>
        <v>6.2699193180071736E-2</v>
      </c>
      <c r="E114" s="278"/>
      <c r="F114" s="536"/>
      <c r="G114" s="537"/>
      <c r="H114" s="537"/>
      <c r="I114" s="307"/>
    </row>
    <row r="115" spans="1:9" ht="15" x14ac:dyDescent="0.2">
      <c r="A115" s="6" t="s">
        <v>20</v>
      </c>
      <c r="B115" s="50">
        <v>312961544.10000002</v>
      </c>
      <c r="C115" s="9">
        <v>25</v>
      </c>
      <c r="D115" s="300">
        <f t="shared" si="5"/>
        <v>3.5287919684773364E-2</v>
      </c>
      <c r="E115" s="278"/>
      <c r="F115" s="536"/>
      <c r="G115" s="537"/>
      <c r="H115" s="537"/>
      <c r="I115" s="307"/>
    </row>
    <row r="116" spans="1:9" ht="15" x14ac:dyDescent="0.2">
      <c r="A116" s="6" t="s">
        <v>21</v>
      </c>
      <c r="B116" s="65"/>
      <c r="C116" s="70"/>
      <c r="D116" s="300">
        <f t="shared" si="5"/>
        <v>0</v>
      </c>
      <c r="E116" s="278"/>
      <c r="F116" s="536"/>
      <c r="G116" s="537"/>
      <c r="H116" s="537"/>
      <c r="I116" s="307"/>
    </row>
    <row r="117" spans="1:9" x14ac:dyDescent="0.2">
      <c r="A117" s="6" t="s">
        <v>22</v>
      </c>
      <c r="B117" s="40"/>
      <c r="C117" s="40"/>
      <c r="D117" s="300">
        <f t="shared" si="5"/>
        <v>0</v>
      </c>
      <c r="E117" s="278"/>
      <c r="F117" s="307"/>
      <c r="G117" s="307"/>
      <c r="H117" s="307"/>
      <c r="I117" s="307"/>
    </row>
    <row r="118" spans="1:9" x14ac:dyDescent="0.2">
      <c r="A118" s="6" t="s">
        <v>23</v>
      </c>
      <c r="B118" s="40"/>
      <c r="C118" s="40"/>
      <c r="D118" s="300">
        <f t="shared" si="5"/>
        <v>0</v>
      </c>
      <c r="E118" s="278"/>
      <c r="F118" s="307"/>
      <c r="G118" s="307"/>
      <c r="H118" s="307"/>
      <c r="I118" s="307"/>
    </row>
    <row r="119" spans="1:9" x14ac:dyDescent="0.2">
      <c r="A119" s="6" t="s">
        <v>24</v>
      </c>
      <c r="B119" s="40"/>
      <c r="C119" s="40"/>
      <c r="D119" s="300">
        <f t="shared" si="5"/>
        <v>0</v>
      </c>
      <c r="E119" s="278"/>
      <c r="F119" s="307"/>
      <c r="G119" s="307"/>
      <c r="H119" s="307"/>
      <c r="I119" s="307"/>
    </row>
    <row r="120" spans="1:9" x14ac:dyDescent="0.2">
      <c r="A120" s="6" t="s">
        <v>25</v>
      </c>
      <c r="B120" s="40"/>
      <c r="C120" s="40"/>
      <c r="D120" s="300">
        <f t="shared" si="5"/>
        <v>0</v>
      </c>
      <c r="E120" s="278"/>
      <c r="F120" s="307"/>
      <c r="G120" s="307"/>
      <c r="H120" s="307"/>
      <c r="I120" s="307"/>
    </row>
    <row r="121" spans="1:9" x14ac:dyDescent="0.2">
      <c r="A121" s="6" t="s">
        <v>26</v>
      </c>
      <c r="B121" s="40"/>
      <c r="C121" s="40"/>
      <c r="D121" s="300">
        <f t="shared" si="5"/>
        <v>0</v>
      </c>
      <c r="E121" s="278"/>
    </row>
    <row r="122" spans="1:9" x14ac:dyDescent="0.2">
      <c r="A122" s="6" t="s">
        <v>27</v>
      </c>
      <c r="B122" s="40"/>
      <c r="C122" s="40"/>
      <c r="D122" s="300">
        <f t="shared" si="5"/>
        <v>0</v>
      </c>
      <c r="E122" s="278"/>
    </row>
    <row r="123" spans="1:9" ht="13.5" thickBot="1" x14ac:dyDescent="0.25">
      <c r="A123" s="25" t="s">
        <v>28</v>
      </c>
      <c r="B123" s="63"/>
      <c r="C123" s="63"/>
      <c r="D123" s="301">
        <f t="shared" si="5"/>
        <v>0</v>
      </c>
      <c r="E123" s="278"/>
    </row>
    <row r="124" spans="1:9" ht="13.5" thickTop="1" x14ac:dyDescent="0.2">
      <c r="A124" s="1" t="s">
        <v>4</v>
      </c>
      <c r="B124" s="5">
        <f>SUM(B113:B123)</f>
        <v>8868801190.2000008</v>
      </c>
      <c r="C124" s="5">
        <f>SUM(C113:C123)</f>
        <v>794</v>
      </c>
      <c r="D124" s="302">
        <f t="shared" si="5"/>
        <v>1</v>
      </c>
      <c r="E124" s="278"/>
    </row>
    <row r="125" spans="1:9" x14ac:dyDescent="0.2">
      <c r="A125" s="2"/>
      <c r="B125" s="561"/>
      <c r="C125" s="561"/>
      <c r="E125" s="278"/>
    </row>
    <row r="126" spans="1:9" x14ac:dyDescent="0.2">
      <c r="A126" s="2"/>
      <c r="B126" s="561"/>
      <c r="C126" s="561"/>
    </row>
    <row r="127" spans="1:9" x14ac:dyDescent="0.2">
      <c r="A127" s="42" t="s">
        <v>248</v>
      </c>
      <c r="B127" s="84"/>
      <c r="C127" s="84"/>
    </row>
    <row r="128" spans="1:9" x14ac:dyDescent="0.2">
      <c r="A128" s="55"/>
      <c r="B128" s="562"/>
      <c r="C128" s="562"/>
      <c r="E128" s="278"/>
    </row>
    <row r="129" spans="1:22" x14ac:dyDescent="0.2">
      <c r="A129" s="57" t="s">
        <v>29</v>
      </c>
      <c r="B129" s="563" t="s">
        <v>16</v>
      </c>
      <c r="C129" s="564" t="s">
        <v>211</v>
      </c>
      <c r="D129" s="299" t="s">
        <v>35</v>
      </c>
      <c r="E129" s="278"/>
    </row>
    <row r="130" spans="1:22" x14ac:dyDescent="0.2">
      <c r="A130" s="75" t="s">
        <v>18</v>
      </c>
      <c r="B130" s="23">
        <v>8412479327</v>
      </c>
      <c r="C130" s="73">
        <v>758</v>
      </c>
      <c r="D130" s="300">
        <f>B130/$B$124</f>
        <v>0.94854751466249632</v>
      </c>
      <c r="E130" s="278"/>
    </row>
    <row r="131" spans="1:22" x14ac:dyDescent="0.2">
      <c r="A131" s="80" t="s">
        <v>19</v>
      </c>
      <c r="B131" s="50">
        <v>258851124.19999999</v>
      </c>
      <c r="C131" s="9">
        <v>24</v>
      </c>
      <c r="D131" s="300">
        <f t="shared" ref="D131:D141" si="6">B131/$B$124</f>
        <v>2.9186709528005849E-2</v>
      </c>
      <c r="E131" s="278"/>
    </row>
    <row r="132" spans="1:22" x14ac:dyDescent="0.2">
      <c r="A132" s="80" t="s">
        <v>20</v>
      </c>
      <c r="B132" s="50">
        <v>172470738.30000001</v>
      </c>
      <c r="C132" s="9">
        <v>11</v>
      </c>
      <c r="D132" s="300">
        <f t="shared" si="6"/>
        <v>1.9446905461200287E-2</v>
      </c>
      <c r="E132" s="278"/>
    </row>
    <row r="133" spans="1:22" x14ac:dyDescent="0.2">
      <c r="A133" s="80" t="s">
        <v>21</v>
      </c>
      <c r="B133" s="17">
        <v>25000000</v>
      </c>
      <c r="C133" s="70">
        <v>1</v>
      </c>
      <c r="D133" s="300">
        <f t="shared" si="6"/>
        <v>2.8188702693690919E-3</v>
      </c>
      <c r="E133" s="278"/>
    </row>
    <row r="134" spans="1:22" x14ac:dyDescent="0.2">
      <c r="A134" s="80" t="s">
        <v>22</v>
      </c>
      <c r="B134" s="17"/>
      <c r="C134" s="70"/>
      <c r="D134" s="300">
        <f t="shared" si="6"/>
        <v>0</v>
      </c>
      <c r="E134" s="278"/>
    </row>
    <row r="135" spans="1:22" x14ac:dyDescent="0.2">
      <c r="A135" s="80" t="s">
        <v>23</v>
      </c>
      <c r="B135" s="17"/>
      <c r="C135" s="70"/>
      <c r="D135" s="300">
        <f t="shared" si="6"/>
        <v>0</v>
      </c>
      <c r="E135" s="278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</row>
    <row r="136" spans="1:22" x14ac:dyDescent="0.2">
      <c r="A136" s="80" t="s">
        <v>24</v>
      </c>
      <c r="B136" s="17"/>
      <c r="C136" s="70"/>
      <c r="D136" s="300">
        <f t="shared" si="6"/>
        <v>0</v>
      </c>
      <c r="E136" s="278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</row>
    <row r="137" spans="1:22" ht="15" x14ac:dyDescent="0.25">
      <c r="A137" s="80" t="s">
        <v>25</v>
      </c>
      <c r="B137" s="40"/>
      <c r="C137" s="40"/>
      <c r="D137" s="300">
        <f t="shared" si="6"/>
        <v>0</v>
      </c>
      <c r="G137" s="307"/>
      <c r="H137" s="536"/>
      <c r="I137" s="536"/>
      <c r="J137" s="536"/>
      <c r="K137" s="536"/>
      <c r="L137" s="536"/>
      <c r="M137" s="536"/>
      <c r="N137" s="536"/>
      <c r="O137" s="536"/>
      <c r="P137" s="536"/>
      <c r="Q137" s="536"/>
      <c r="R137" s="536"/>
      <c r="S137" s="538"/>
      <c r="T137" s="307"/>
      <c r="U137" s="307"/>
      <c r="V137" s="307"/>
    </row>
    <row r="138" spans="1:22" ht="15" x14ac:dyDescent="0.2">
      <c r="A138" s="80" t="s">
        <v>26</v>
      </c>
      <c r="B138" s="40"/>
      <c r="C138" s="40"/>
      <c r="D138" s="300">
        <f t="shared" si="6"/>
        <v>0</v>
      </c>
      <c r="G138" s="536"/>
      <c r="H138" s="537"/>
      <c r="I138" s="537"/>
      <c r="J138" s="537"/>
      <c r="K138" s="537"/>
      <c r="L138" s="537"/>
      <c r="M138" s="537"/>
      <c r="N138" s="537"/>
      <c r="O138" s="537"/>
      <c r="P138" s="537"/>
      <c r="Q138" s="537"/>
      <c r="R138" s="537"/>
      <c r="S138" s="537"/>
      <c r="T138" s="307"/>
      <c r="U138" s="307"/>
      <c r="V138" s="307"/>
    </row>
    <row r="139" spans="1:22" ht="15" x14ac:dyDescent="0.2">
      <c r="A139" s="80" t="s">
        <v>27</v>
      </c>
      <c r="B139" s="40"/>
      <c r="C139" s="40"/>
      <c r="D139" s="300">
        <f t="shared" si="6"/>
        <v>0</v>
      </c>
      <c r="G139" s="536"/>
      <c r="H139" s="536"/>
      <c r="I139" s="536"/>
      <c r="J139" s="536"/>
      <c r="K139" s="537"/>
      <c r="L139" s="537"/>
      <c r="M139" s="537"/>
      <c r="N139" s="537"/>
      <c r="O139" s="537"/>
      <c r="P139" s="537"/>
      <c r="Q139" s="537"/>
      <c r="R139" s="537"/>
      <c r="S139" s="537"/>
      <c r="T139" s="307"/>
      <c r="U139" s="307"/>
      <c r="V139" s="307"/>
    </row>
    <row r="140" spans="1:22" ht="15.75" thickBot="1" x14ac:dyDescent="0.25">
      <c r="A140" s="36" t="s">
        <v>28</v>
      </c>
      <c r="B140" s="63"/>
      <c r="C140" s="63"/>
      <c r="D140" s="301">
        <f t="shared" si="6"/>
        <v>0</v>
      </c>
      <c r="G140" s="536"/>
      <c r="H140" s="537"/>
      <c r="I140" s="537"/>
      <c r="J140" s="537"/>
      <c r="K140" s="537"/>
      <c r="L140" s="537"/>
      <c r="M140" s="537"/>
      <c r="N140" s="537"/>
      <c r="O140" s="537"/>
      <c r="P140" s="537"/>
      <c r="Q140" s="537"/>
      <c r="R140" s="537"/>
      <c r="S140" s="537"/>
      <c r="T140" s="307"/>
      <c r="U140" s="307"/>
      <c r="V140" s="307"/>
    </row>
    <row r="141" spans="1:22" ht="15.75" thickTop="1" x14ac:dyDescent="0.2">
      <c r="A141" s="65" t="s">
        <v>4</v>
      </c>
      <c r="B141" s="155">
        <f>SUM(B130:B140)</f>
        <v>8868801189.5</v>
      </c>
      <c r="C141" s="155">
        <f>SUM(C130:C140)</f>
        <v>794</v>
      </c>
      <c r="D141" s="302">
        <f t="shared" si="6"/>
        <v>0.99999999992107158</v>
      </c>
      <c r="G141" s="536"/>
      <c r="H141" s="537"/>
      <c r="I141" s="537"/>
      <c r="J141" s="537"/>
      <c r="K141" s="537"/>
      <c r="L141" s="537"/>
      <c r="M141" s="537"/>
      <c r="N141" s="537"/>
      <c r="O141" s="537"/>
      <c r="P141" s="537"/>
      <c r="Q141" s="537"/>
      <c r="R141" s="537"/>
      <c r="S141" s="537"/>
      <c r="T141" s="307"/>
      <c r="U141" s="307"/>
      <c r="V141" s="307"/>
    </row>
    <row r="142" spans="1:22" ht="15" x14ac:dyDescent="0.2">
      <c r="A142" s="215"/>
      <c r="B142" s="216"/>
      <c r="C142" s="216"/>
      <c r="D142" s="308"/>
      <c r="G142" s="536"/>
      <c r="H142" s="537"/>
      <c r="I142" s="537"/>
      <c r="J142" s="537"/>
      <c r="K142" s="537"/>
      <c r="L142" s="537"/>
      <c r="M142" s="537"/>
      <c r="N142" s="537"/>
      <c r="O142" s="537"/>
      <c r="P142" s="537"/>
      <c r="Q142" s="537"/>
      <c r="R142" s="537"/>
      <c r="S142" s="537"/>
      <c r="T142" s="307"/>
      <c r="U142" s="307"/>
      <c r="V142" s="307"/>
    </row>
    <row r="144" spans="1:22" x14ac:dyDescent="0.2">
      <c r="A144" s="629" t="s">
        <v>203</v>
      </c>
      <c r="B144" s="630"/>
      <c r="C144" s="630"/>
      <c r="D144" s="630"/>
      <c r="E144" s="630"/>
      <c r="F144" s="630"/>
      <c r="G144" s="630"/>
      <c r="H144" s="630"/>
      <c r="I144" s="630"/>
      <c r="J144" s="630"/>
      <c r="K144" s="630"/>
      <c r="L144" s="630"/>
      <c r="M144" s="617"/>
    </row>
    <row r="145" spans="1:13" s="317" customFormat="1" x14ac:dyDescent="0.2">
      <c r="A145" s="310"/>
      <c r="B145" s="311" t="s">
        <v>4</v>
      </c>
      <c r="C145" s="312" t="s">
        <v>37</v>
      </c>
      <c r="D145" s="312" t="s">
        <v>38</v>
      </c>
      <c r="E145" s="313" t="s">
        <v>39</v>
      </c>
      <c r="F145" s="314" t="s">
        <v>40</v>
      </c>
      <c r="G145" s="315" t="s">
        <v>41</v>
      </c>
      <c r="H145" s="315" t="s">
        <v>42</v>
      </c>
      <c r="I145" s="315" t="s">
        <v>43</v>
      </c>
      <c r="J145" s="315" t="s">
        <v>44</v>
      </c>
      <c r="K145" s="315" t="s">
        <v>45</v>
      </c>
      <c r="L145" s="315" t="s">
        <v>46</v>
      </c>
      <c r="M145" s="316" t="s">
        <v>47</v>
      </c>
    </row>
    <row r="146" spans="1:13" x14ac:dyDescent="0.2">
      <c r="A146" s="249" t="s">
        <v>48</v>
      </c>
      <c r="B146" s="154">
        <f>SUM(C146:M146)</f>
        <v>8947149174.6200008</v>
      </c>
      <c r="C146" s="154">
        <v>3077330599.75</v>
      </c>
      <c r="D146" s="154">
        <v>2187048406.3600001</v>
      </c>
      <c r="E146" s="154">
        <v>2792995523.5500002</v>
      </c>
      <c r="F146" s="154">
        <v>837286801.09000003</v>
      </c>
      <c r="G146" s="154">
        <v>35372941.25</v>
      </c>
      <c r="H146" s="154">
        <v>5733377.6200000001</v>
      </c>
      <c r="I146" s="154">
        <v>6078000</v>
      </c>
      <c r="J146" s="154">
        <v>4300000</v>
      </c>
      <c r="K146" s="154"/>
      <c r="L146" s="154"/>
      <c r="M146" s="154">
        <v>1003525</v>
      </c>
    </row>
    <row r="147" spans="1:13" x14ac:dyDescent="0.2">
      <c r="A147" s="250" t="s">
        <v>49</v>
      </c>
      <c r="B147" s="154">
        <f t="shared" ref="B147:B164" si="7">SUM(C147:M147)</f>
        <v>1850858534.3300002</v>
      </c>
      <c r="C147" s="154">
        <v>272382564.73000002</v>
      </c>
      <c r="D147" s="154">
        <v>279645959.31</v>
      </c>
      <c r="E147" s="154">
        <v>673243397.38</v>
      </c>
      <c r="F147" s="154">
        <v>564289523.47000003</v>
      </c>
      <c r="G147" s="154">
        <v>42631417</v>
      </c>
      <c r="H147" s="154">
        <v>9677852.1199999992</v>
      </c>
      <c r="I147" s="154">
        <v>1218000</v>
      </c>
      <c r="J147" s="154">
        <v>900000</v>
      </c>
      <c r="K147" s="154">
        <v>4418916.38</v>
      </c>
      <c r="L147" s="154">
        <v>2450903.94</v>
      </c>
      <c r="M147" s="154"/>
    </row>
    <row r="148" spans="1:13" x14ac:dyDescent="0.2">
      <c r="A148" s="250" t="s">
        <v>50</v>
      </c>
      <c r="B148" s="154">
        <f t="shared" si="7"/>
        <v>2606230747.6100001</v>
      </c>
      <c r="C148" s="154">
        <v>675557940.96000004</v>
      </c>
      <c r="D148" s="154">
        <v>606741670.05999994</v>
      </c>
      <c r="E148" s="154">
        <v>997310439.86000001</v>
      </c>
      <c r="F148" s="154">
        <v>303405872.48000002</v>
      </c>
      <c r="G148" s="154">
        <v>20810536.5</v>
      </c>
      <c r="H148" s="154"/>
      <c r="I148" s="154">
        <v>960000</v>
      </c>
      <c r="J148" s="154">
        <v>1444287.75</v>
      </c>
      <c r="K148" s="154"/>
      <c r="L148" s="154"/>
      <c r="M148" s="154"/>
    </row>
    <row r="149" spans="1:13" x14ac:dyDescent="0.2">
      <c r="A149" s="250" t="s">
        <v>51</v>
      </c>
      <c r="B149" s="154">
        <f t="shared" si="7"/>
        <v>26885907.079999998</v>
      </c>
      <c r="C149" s="154">
        <v>5360209.5599999996</v>
      </c>
      <c r="D149" s="154">
        <v>5748020.7000000002</v>
      </c>
      <c r="E149" s="154">
        <v>6068208</v>
      </c>
      <c r="F149" s="154">
        <v>8292991.3799999999</v>
      </c>
      <c r="G149" s="154">
        <v>1416477.44</v>
      </c>
      <c r="H149" s="154"/>
      <c r="I149" s="154"/>
      <c r="J149" s="154"/>
      <c r="K149" s="154"/>
      <c r="L149" s="154"/>
      <c r="M149" s="154"/>
    </row>
    <row r="150" spans="1:13" x14ac:dyDescent="0.2">
      <c r="A150" s="250" t="s">
        <v>52</v>
      </c>
      <c r="B150" s="154">
        <f t="shared" si="7"/>
        <v>1863170742.5099998</v>
      </c>
      <c r="C150" s="154">
        <v>514448097.73000002</v>
      </c>
      <c r="D150" s="154">
        <v>397601922.57999998</v>
      </c>
      <c r="E150" s="154">
        <v>663459341.62</v>
      </c>
      <c r="F150" s="154">
        <v>260939274.59</v>
      </c>
      <c r="G150" s="154">
        <v>20854836.739999998</v>
      </c>
      <c r="H150" s="154">
        <v>4067269.25</v>
      </c>
      <c r="I150" s="154"/>
      <c r="J150" s="154"/>
      <c r="K150" s="154"/>
      <c r="L150" s="154"/>
      <c r="M150" s="154">
        <v>1800000</v>
      </c>
    </row>
    <row r="151" spans="1:13" x14ac:dyDescent="0.2">
      <c r="A151" s="250" t="s">
        <v>53</v>
      </c>
      <c r="B151" s="154">
        <f t="shared" si="7"/>
        <v>1677178772.9000001</v>
      </c>
      <c r="C151" s="154">
        <v>284278624.41000003</v>
      </c>
      <c r="D151" s="154">
        <v>358381843.06</v>
      </c>
      <c r="E151" s="154">
        <v>732874896.54999995</v>
      </c>
      <c r="F151" s="154">
        <v>288304053.44</v>
      </c>
      <c r="G151" s="154">
        <v>7143874.6900000004</v>
      </c>
      <c r="H151" s="154">
        <v>1765449.25</v>
      </c>
      <c r="I151" s="154"/>
      <c r="J151" s="154"/>
      <c r="K151" s="154"/>
      <c r="L151" s="154"/>
      <c r="M151" s="154">
        <v>4430031.5</v>
      </c>
    </row>
    <row r="152" spans="1:13" x14ac:dyDescent="0.2">
      <c r="A152" s="250" t="s">
        <v>54</v>
      </c>
      <c r="B152" s="154">
        <f t="shared" si="7"/>
        <v>2552071959.1300001</v>
      </c>
      <c r="C152" s="154">
        <v>521542476.69</v>
      </c>
      <c r="D152" s="154">
        <v>503378620.81</v>
      </c>
      <c r="E152" s="154">
        <v>1026974278.38</v>
      </c>
      <c r="F152" s="154">
        <v>465893831.38</v>
      </c>
      <c r="G152" s="154">
        <v>27875378.120000001</v>
      </c>
      <c r="H152" s="154"/>
      <c r="I152" s="154">
        <v>2302515.5</v>
      </c>
      <c r="J152" s="154"/>
      <c r="K152" s="154">
        <v>2580000</v>
      </c>
      <c r="L152" s="154">
        <v>1524858.25</v>
      </c>
      <c r="M152" s="154"/>
    </row>
    <row r="153" spans="1:13" x14ac:dyDescent="0.2">
      <c r="A153" s="250" t="s">
        <v>56</v>
      </c>
      <c r="B153" s="154">
        <f t="shared" si="7"/>
        <v>2708354681.7900004</v>
      </c>
      <c r="C153" s="154">
        <v>395737269.26999998</v>
      </c>
      <c r="D153" s="154">
        <v>407704825.99000001</v>
      </c>
      <c r="E153" s="154">
        <v>986691855.26999998</v>
      </c>
      <c r="F153" s="154">
        <v>845947106.05999994</v>
      </c>
      <c r="G153" s="154">
        <v>63325632.07</v>
      </c>
      <c r="H153" s="154">
        <v>3077951.25</v>
      </c>
      <c r="I153" s="154">
        <v>1974000</v>
      </c>
      <c r="J153" s="154"/>
      <c r="K153" s="154">
        <v>2756041.88</v>
      </c>
      <c r="L153" s="154"/>
      <c r="M153" s="154">
        <v>1140000</v>
      </c>
    </row>
    <row r="154" spans="1:13" x14ac:dyDescent="0.2">
      <c r="A154" s="250" t="s">
        <v>55</v>
      </c>
      <c r="B154" s="154">
        <f t="shared" si="7"/>
        <v>2113405595.2199998</v>
      </c>
      <c r="C154" s="154">
        <v>292066593.52999997</v>
      </c>
      <c r="D154" s="154">
        <v>445839206.04000002</v>
      </c>
      <c r="E154" s="154">
        <v>954490401.09000003</v>
      </c>
      <c r="F154" s="154">
        <v>375213974.12</v>
      </c>
      <c r="G154" s="154">
        <v>34282402.310000002</v>
      </c>
      <c r="H154" s="154">
        <v>3635007.25</v>
      </c>
      <c r="I154" s="154">
        <v>4008000</v>
      </c>
      <c r="J154" s="154">
        <v>3870010.88</v>
      </c>
      <c r="K154" s="154"/>
      <c r="L154" s="154"/>
      <c r="M154" s="154"/>
    </row>
    <row r="155" spans="1:13" x14ac:dyDescent="0.2">
      <c r="A155" s="250" t="s">
        <v>57</v>
      </c>
      <c r="B155" s="154">
        <f t="shared" si="7"/>
        <v>1222598910.5900002</v>
      </c>
      <c r="C155" s="154">
        <v>274017521.12</v>
      </c>
      <c r="D155" s="154">
        <v>345004270.56</v>
      </c>
      <c r="E155" s="154">
        <v>409386720.73000002</v>
      </c>
      <c r="F155" s="154">
        <v>187078664.55000001</v>
      </c>
      <c r="G155" s="154">
        <v>3129305.38</v>
      </c>
      <c r="H155" s="154">
        <v>3982428.25</v>
      </c>
      <c r="I155" s="154"/>
      <c r="J155" s="154"/>
      <c r="K155" s="154"/>
      <c r="L155" s="154"/>
      <c r="M155" s="154"/>
    </row>
    <row r="156" spans="1:13" x14ac:dyDescent="0.2">
      <c r="A156" s="250" t="s">
        <v>58</v>
      </c>
      <c r="B156" s="154">
        <f t="shared" si="7"/>
        <v>11756027918.07</v>
      </c>
      <c r="C156" s="154">
        <v>8613360324.3600006</v>
      </c>
      <c r="D156" s="154">
        <v>1386735220.6500001</v>
      </c>
      <c r="E156" s="154">
        <v>1561980767.0599999</v>
      </c>
      <c r="F156" s="154">
        <v>180882499.25</v>
      </c>
      <c r="G156" s="154">
        <v>8597507.25</v>
      </c>
      <c r="H156" s="154"/>
      <c r="I156" s="154"/>
      <c r="J156" s="154">
        <v>974079.62</v>
      </c>
      <c r="K156" s="154"/>
      <c r="L156" s="154"/>
      <c r="M156" s="154">
        <v>3497519.88</v>
      </c>
    </row>
    <row r="157" spans="1:13" x14ac:dyDescent="0.2">
      <c r="A157" s="250" t="s">
        <v>60</v>
      </c>
      <c r="B157" s="154">
        <f t="shared" si="7"/>
        <v>5593831988.9899998</v>
      </c>
      <c r="C157" s="154">
        <v>1102995478.9200001</v>
      </c>
      <c r="D157" s="154">
        <v>1013783221.88</v>
      </c>
      <c r="E157" s="154">
        <v>1678088973.53</v>
      </c>
      <c r="F157" s="154">
        <v>1726615655.78</v>
      </c>
      <c r="G157" s="154">
        <v>59526493.5</v>
      </c>
      <c r="H157" s="154">
        <v>1320000</v>
      </c>
      <c r="I157" s="154"/>
      <c r="J157" s="154">
        <v>1411754.88</v>
      </c>
      <c r="K157" s="154">
        <v>2520000</v>
      </c>
      <c r="L157" s="154"/>
      <c r="M157" s="154">
        <v>7570410.5</v>
      </c>
    </row>
    <row r="158" spans="1:13" x14ac:dyDescent="0.2">
      <c r="A158" s="250" t="s">
        <v>61</v>
      </c>
      <c r="B158" s="154">
        <f t="shared" si="7"/>
        <v>326866238.92000002</v>
      </c>
      <c r="C158" s="154">
        <v>39202718.189999998</v>
      </c>
      <c r="D158" s="154">
        <v>64069790</v>
      </c>
      <c r="E158" s="154">
        <v>170005119.66999999</v>
      </c>
      <c r="F158" s="154">
        <v>51681529.310000002</v>
      </c>
      <c r="G158" s="154">
        <v>1907081.75</v>
      </c>
      <c r="H158" s="154"/>
      <c r="I158" s="154"/>
      <c r="J158" s="154"/>
      <c r="K158" s="154"/>
      <c r="L158" s="154"/>
      <c r="M158" s="154"/>
    </row>
    <row r="159" spans="1:13" x14ac:dyDescent="0.2">
      <c r="A159" s="250" t="s">
        <v>62</v>
      </c>
      <c r="B159" s="154">
        <f t="shared" si="7"/>
        <v>8789071963.2200012</v>
      </c>
      <c r="C159" s="154">
        <v>2027119022.55</v>
      </c>
      <c r="D159" s="154">
        <v>1988767899.3</v>
      </c>
      <c r="E159" s="154">
        <v>3560874757.5900002</v>
      </c>
      <c r="F159" s="154">
        <v>1150964448.25</v>
      </c>
      <c r="G159" s="154">
        <v>39542603.620000005</v>
      </c>
      <c r="H159" s="154">
        <v>8929132</v>
      </c>
      <c r="I159" s="154"/>
      <c r="J159" s="154">
        <v>378959.91</v>
      </c>
      <c r="K159" s="154">
        <v>1770140</v>
      </c>
      <c r="L159" s="154">
        <v>10725000</v>
      </c>
      <c r="M159" s="154"/>
    </row>
    <row r="160" spans="1:13" x14ac:dyDescent="0.2">
      <c r="A160" s="250" t="s">
        <v>63</v>
      </c>
      <c r="B160" s="154">
        <f t="shared" si="7"/>
        <v>3459836012.9200001</v>
      </c>
      <c r="C160" s="154">
        <v>539600916.60000002</v>
      </c>
      <c r="D160" s="154">
        <v>632537407.40999997</v>
      </c>
      <c r="E160" s="154">
        <v>1305616380.28</v>
      </c>
      <c r="F160" s="154">
        <v>875747448.05999994</v>
      </c>
      <c r="G160" s="154">
        <v>77252412</v>
      </c>
      <c r="H160" s="154">
        <v>11643809.439999999</v>
      </c>
      <c r="I160" s="154">
        <v>1320000</v>
      </c>
      <c r="J160" s="154">
        <v>1410000</v>
      </c>
      <c r="K160" s="154">
        <v>5774168.3799999999</v>
      </c>
      <c r="L160" s="154">
        <v>5274870.25</v>
      </c>
      <c r="M160" s="154">
        <v>3658600.5</v>
      </c>
    </row>
    <row r="161" spans="1:14" x14ac:dyDescent="0.2">
      <c r="A161" s="250" t="s">
        <v>64</v>
      </c>
      <c r="B161" s="154">
        <f t="shared" si="7"/>
        <v>741928541.23000002</v>
      </c>
      <c r="C161" s="154">
        <v>165857187.75</v>
      </c>
      <c r="D161" s="154">
        <v>158779223.88</v>
      </c>
      <c r="E161" s="154">
        <v>276648616.5</v>
      </c>
      <c r="F161" s="154">
        <v>125533024.44</v>
      </c>
      <c r="G161" s="154">
        <v>9180296.9700000007</v>
      </c>
      <c r="H161" s="154">
        <v>2611320.69</v>
      </c>
      <c r="I161" s="154"/>
      <c r="J161" s="154"/>
      <c r="K161" s="154"/>
      <c r="L161" s="154"/>
      <c r="M161" s="154">
        <v>3318871</v>
      </c>
    </row>
    <row r="162" spans="1:14" x14ac:dyDescent="0.2">
      <c r="A162" s="250" t="s">
        <v>65</v>
      </c>
      <c r="B162" s="154">
        <f t="shared" si="7"/>
        <v>1709498723.4499998</v>
      </c>
      <c r="C162" s="154">
        <v>222980141.46000001</v>
      </c>
      <c r="D162" s="154">
        <v>285558416.56</v>
      </c>
      <c r="E162" s="154">
        <v>694448226.05999994</v>
      </c>
      <c r="F162" s="154">
        <v>451981799.5</v>
      </c>
      <c r="G162" s="154">
        <v>41900564.75</v>
      </c>
      <c r="H162" s="154">
        <v>6840000</v>
      </c>
      <c r="I162" s="154">
        <v>4800000</v>
      </c>
      <c r="J162" s="154"/>
      <c r="K162" s="154"/>
      <c r="L162" s="154">
        <v>989575.12</v>
      </c>
      <c r="M162" s="154"/>
    </row>
    <row r="163" spans="1:14" x14ac:dyDescent="0.2">
      <c r="A163" s="251" t="s">
        <v>66</v>
      </c>
      <c r="B163" s="154">
        <f t="shared" si="7"/>
        <v>2370324665.0899997</v>
      </c>
      <c r="C163" s="154">
        <v>771735609.55999994</v>
      </c>
      <c r="D163" s="154">
        <v>505958273.05000001</v>
      </c>
      <c r="E163" s="154">
        <v>882257374.54999995</v>
      </c>
      <c r="F163" s="154">
        <v>197844533.56</v>
      </c>
      <c r="G163" s="154">
        <v>9232065</v>
      </c>
      <c r="H163" s="154">
        <v>2156420.25</v>
      </c>
      <c r="I163" s="154">
        <v>1140389.1200000001</v>
      </c>
      <c r="J163" s="154"/>
      <c r="K163" s="154"/>
      <c r="L163" s="154"/>
      <c r="M163" s="154"/>
    </row>
    <row r="164" spans="1:14" ht="13.5" thickBot="1" x14ac:dyDescent="0.25">
      <c r="A164" s="250" t="s">
        <v>59</v>
      </c>
      <c r="B164" s="268">
        <f t="shared" si="7"/>
        <v>4175460404.3500004</v>
      </c>
      <c r="C164" s="157">
        <v>1024768078.5700001</v>
      </c>
      <c r="D164" s="157">
        <v>1129516792.79</v>
      </c>
      <c r="E164" s="157">
        <v>1567629985.9200001</v>
      </c>
      <c r="F164" s="157">
        <v>416006745.19</v>
      </c>
      <c r="G164" s="157">
        <v>30548601.629999999</v>
      </c>
      <c r="H164" s="157">
        <v>2790200.25</v>
      </c>
      <c r="I164" s="157"/>
      <c r="J164" s="157">
        <v>4200000</v>
      </c>
      <c r="K164" s="157"/>
      <c r="L164" s="157"/>
      <c r="M164" s="157"/>
    </row>
    <row r="165" spans="1:14" ht="13.5" thickTop="1" x14ac:dyDescent="0.2">
      <c r="A165" s="257" t="s">
        <v>4</v>
      </c>
      <c r="B165" s="156">
        <f>SUM(C165:M165)</f>
        <v>64490751482.020004</v>
      </c>
      <c r="C165" s="156">
        <f>SUM(C146:C164)</f>
        <v>20820341375.709999</v>
      </c>
      <c r="D165" s="156">
        <f>SUM(D146:D164)</f>
        <v>12702800990.989998</v>
      </c>
      <c r="E165" s="156">
        <f>SUM(E146:E164)</f>
        <v>20941045263.590004</v>
      </c>
      <c r="F165" s="156">
        <f>SUM(F146:F164)</f>
        <v>9313909775.8999977</v>
      </c>
      <c r="G165" s="156">
        <f>SUM(G146:G164)</f>
        <v>534530427.97000003</v>
      </c>
      <c r="H165" s="162">
        <f t="shared" ref="H165:M165" si="8">SUM(H146:H164)</f>
        <v>68230217.61999999</v>
      </c>
      <c r="I165" s="162">
        <f t="shared" si="8"/>
        <v>23800904.620000001</v>
      </c>
      <c r="J165" s="162">
        <f t="shared" si="8"/>
        <v>18889093.039999999</v>
      </c>
      <c r="K165" s="162">
        <f t="shared" si="8"/>
        <v>19819266.640000001</v>
      </c>
      <c r="L165" s="162">
        <f t="shared" si="8"/>
        <v>20965207.559999999</v>
      </c>
      <c r="M165" s="162">
        <f t="shared" si="8"/>
        <v>26418958.379999999</v>
      </c>
    </row>
    <row r="166" spans="1:14" x14ac:dyDescent="0.2">
      <c r="A166" s="217"/>
      <c r="B166" s="218"/>
      <c r="C166" s="218"/>
      <c r="D166" s="218"/>
      <c r="E166" s="218"/>
      <c r="F166" s="218"/>
      <c r="G166" s="218"/>
      <c r="H166" s="219"/>
      <c r="I166" s="219"/>
      <c r="J166" s="219"/>
      <c r="K166" s="219"/>
      <c r="L166" s="219"/>
      <c r="M166" s="219"/>
    </row>
    <row r="167" spans="1:14" x14ac:dyDescent="0.2">
      <c r="C167" s="569"/>
      <c r="D167" s="569"/>
      <c r="E167" s="569"/>
      <c r="F167" s="569"/>
      <c r="G167" s="569"/>
    </row>
    <row r="168" spans="1:14" x14ac:dyDescent="0.2">
      <c r="A168" s="318" t="s">
        <v>204</v>
      </c>
      <c r="B168" s="319"/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20"/>
    </row>
    <row r="169" spans="1:14" s="326" customFormat="1" x14ac:dyDescent="0.2">
      <c r="A169" s="321"/>
      <c r="B169" s="322" t="s">
        <v>4</v>
      </c>
      <c r="C169" s="323" t="s">
        <v>37</v>
      </c>
      <c r="D169" s="323" t="s">
        <v>38</v>
      </c>
      <c r="E169" s="324" t="s">
        <v>39</v>
      </c>
      <c r="F169" s="325" t="s">
        <v>40</v>
      </c>
      <c r="G169" s="325" t="s">
        <v>41</v>
      </c>
      <c r="H169" s="325" t="s">
        <v>42</v>
      </c>
      <c r="I169" s="325" t="s">
        <v>43</v>
      </c>
      <c r="J169" s="325" t="s">
        <v>44</v>
      </c>
      <c r="K169" s="325" t="s">
        <v>45</v>
      </c>
      <c r="L169" s="325" t="s">
        <v>46</v>
      </c>
      <c r="M169" s="323" t="s">
        <v>47</v>
      </c>
    </row>
    <row r="170" spans="1:14" x14ac:dyDescent="0.2">
      <c r="A170" s="108"/>
      <c r="B170" s="107"/>
      <c r="C170" s="123"/>
      <c r="D170" s="123"/>
      <c r="E170" s="136"/>
      <c r="F170" s="123"/>
      <c r="G170" s="123"/>
      <c r="H170" s="123"/>
      <c r="I170" s="123"/>
      <c r="J170" s="123"/>
      <c r="K170" s="123"/>
      <c r="L170" s="123"/>
      <c r="M170" s="123"/>
    </row>
    <row r="171" spans="1:14" ht="25.5" x14ac:dyDescent="0.2">
      <c r="A171" s="134" t="s">
        <v>68</v>
      </c>
      <c r="B171" s="177" t="s">
        <v>16</v>
      </c>
      <c r="C171" s="129" t="s">
        <v>16</v>
      </c>
      <c r="D171" s="129" t="s">
        <v>16</v>
      </c>
      <c r="E171" s="127" t="s">
        <v>16</v>
      </c>
      <c r="F171" s="129" t="s">
        <v>16</v>
      </c>
      <c r="G171" s="129" t="s">
        <v>16</v>
      </c>
      <c r="H171" s="129" t="s">
        <v>16</v>
      </c>
      <c r="I171" s="129" t="s">
        <v>16</v>
      </c>
      <c r="J171" s="129" t="s">
        <v>16</v>
      </c>
      <c r="K171" s="129" t="s">
        <v>16</v>
      </c>
      <c r="L171" s="129" t="s">
        <v>16</v>
      </c>
      <c r="M171" s="129" t="s">
        <v>16</v>
      </c>
    </row>
    <row r="172" spans="1:14" x14ac:dyDescent="0.2">
      <c r="A172" s="253" t="s">
        <v>75</v>
      </c>
      <c r="B172" s="270">
        <f>SUM(C172:M172)</f>
        <v>64490751481.990005</v>
      </c>
      <c r="C172" s="270">
        <v>20820341375.709999</v>
      </c>
      <c r="D172" s="270">
        <v>12702800990.990002</v>
      </c>
      <c r="E172" s="270">
        <v>20941045263.59</v>
      </c>
      <c r="F172" s="270">
        <v>9313909775.9000015</v>
      </c>
      <c r="G172" s="270">
        <v>534530427.97000003</v>
      </c>
      <c r="H172" s="597">
        <v>68230217.620000005</v>
      </c>
      <c r="I172" s="597">
        <v>23800904.620000001</v>
      </c>
      <c r="J172" s="597">
        <v>18889093.030000001</v>
      </c>
      <c r="K172" s="597">
        <v>19819266.620000001</v>
      </c>
      <c r="L172" s="597">
        <v>20965207.559999999</v>
      </c>
      <c r="M172" s="597">
        <v>26418958.379999999</v>
      </c>
    </row>
    <row r="173" spans="1:14" x14ac:dyDescent="0.2">
      <c r="A173" s="269" t="s">
        <v>69</v>
      </c>
      <c r="B173" s="272">
        <f t="shared" ref="B173:B177" si="9">SUM(C173:M173)</f>
        <v>0</v>
      </c>
      <c r="C173" s="202">
        <v>0</v>
      </c>
      <c r="D173" s="202">
        <v>0</v>
      </c>
      <c r="E173" s="202">
        <v>0</v>
      </c>
      <c r="F173" s="202">
        <v>0</v>
      </c>
      <c r="G173" s="202">
        <v>0</v>
      </c>
      <c r="H173" s="272">
        <v>0</v>
      </c>
      <c r="I173" s="272">
        <v>0</v>
      </c>
      <c r="J173" s="272">
        <v>0</v>
      </c>
      <c r="K173" s="272">
        <v>0</v>
      </c>
      <c r="L173" s="272">
        <v>0</v>
      </c>
      <c r="M173" s="272">
        <v>0</v>
      </c>
      <c r="N173" s="327"/>
    </row>
    <row r="174" spans="1:14" x14ac:dyDescent="0.2">
      <c r="A174" s="254" t="s">
        <v>70</v>
      </c>
      <c r="B174" s="158">
        <f t="shared" si="9"/>
        <v>0</v>
      </c>
      <c r="C174" s="200">
        <v>0</v>
      </c>
      <c r="D174" s="200">
        <v>0</v>
      </c>
      <c r="E174" s="201">
        <v>0</v>
      </c>
      <c r="F174" s="202">
        <v>0</v>
      </c>
      <c r="G174" s="202">
        <v>0</v>
      </c>
      <c r="H174" s="195">
        <v>0</v>
      </c>
      <c r="I174" s="195">
        <v>0</v>
      </c>
      <c r="J174" s="195">
        <v>0</v>
      </c>
      <c r="K174" s="195">
        <v>0</v>
      </c>
      <c r="L174" s="195">
        <v>0</v>
      </c>
      <c r="M174" s="196">
        <v>0</v>
      </c>
    </row>
    <row r="175" spans="1:14" x14ac:dyDescent="0.2">
      <c r="A175" s="254" t="s">
        <v>71</v>
      </c>
      <c r="B175" s="158">
        <f t="shared" si="9"/>
        <v>0</v>
      </c>
      <c r="C175" s="200">
        <v>0</v>
      </c>
      <c r="D175" s="200">
        <v>0</v>
      </c>
      <c r="E175" s="201">
        <v>0</v>
      </c>
      <c r="F175" s="202">
        <v>0</v>
      </c>
      <c r="G175" s="202">
        <v>0</v>
      </c>
      <c r="H175" s="195">
        <v>0</v>
      </c>
      <c r="I175" s="195">
        <v>0</v>
      </c>
      <c r="J175" s="195">
        <v>0</v>
      </c>
      <c r="K175" s="195">
        <v>0</v>
      </c>
      <c r="L175" s="195">
        <v>0</v>
      </c>
      <c r="M175" s="196">
        <v>0</v>
      </c>
    </row>
    <row r="176" spans="1:14" x14ac:dyDescent="0.2">
      <c r="A176" s="254" t="s">
        <v>72</v>
      </c>
      <c r="B176" s="158">
        <f t="shared" si="9"/>
        <v>0</v>
      </c>
      <c r="C176" s="200">
        <v>0</v>
      </c>
      <c r="D176" s="200">
        <v>0</v>
      </c>
      <c r="E176" s="201">
        <v>0</v>
      </c>
      <c r="F176" s="202">
        <v>0</v>
      </c>
      <c r="G176" s="202">
        <v>0</v>
      </c>
      <c r="H176" s="195">
        <v>0</v>
      </c>
      <c r="I176" s="195">
        <v>0</v>
      </c>
      <c r="J176" s="195">
        <v>0</v>
      </c>
      <c r="K176" s="195">
        <v>0</v>
      </c>
      <c r="L176" s="195">
        <v>0</v>
      </c>
      <c r="M176" s="196">
        <v>0</v>
      </c>
    </row>
    <row r="177" spans="1:30" ht="13.5" thickBot="1" x14ac:dyDescent="0.25">
      <c r="A177" s="255" t="s">
        <v>73</v>
      </c>
      <c r="B177" s="158">
        <f t="shared" si="9"/>
        <v>0</v>
      </c>
      <c r="C177" s="203">
        <v>0</v>
      </c>
      <c r="D177" s="203">
        <v>0</v>
      </c>
      <c r="E177" s="204">
        <v>0</v>
      </c>
      <c r="F177" s="205">
        <v>0</v>
      </c>
      <c r="G177" s="205">
        <v>0</v>
      </c>
      <c r="H177" s="197">
        <v>0</v>
      </c>
      <c r="I177" s="197">
        <v>0</v>
      </c>
      <c r="J177" s="197">
        <v>0</v>
      </c>
      <c r="K177" s="197">
        <v>0</v>
      </c>
      <c r="L177" s="197">
        <v>0</v>
      </c>
      <c r="M177" s="198">
        <v>0</v>
      </c>
    </row>
    <row r="178" spans="1:30" ht="13.5" thickTop="1" x14ac:dyDescent="0.2">
      <c r="A178" s="256" t="s">
        <v>4</v>
      </c>
      <c r="B178" s="160">
        <f>SUM(B172:B177)</f>
        <v>64490751481.990005</v>
      </c>
      <c r="C178" s="160">
        <f>SUM(C172:C177)</f>
        <v>20820341375.709999</v>
      </c>
      <c r="D178" s="160">
        <f t="shared" ref="D178:M178" si="10">SUM(D172:D177)</f>
        <v>12702800990.990002</v>
      </c>
      <c r="E178" s="160">
        <f t="shared" si="10"/>
        <v>20941045263.59</v>
      </c>
      <c r="F178" s="160">
        <f t="shared" si="10"/>
        <v>9313909775.9000015</v>
      </c>
      <c r="G178" s="160">
        <f t="shared" si="10"/>
        <v>534530427.97000003</v>
      </c>
      <c r="H178" s="160">
        <f t="shared" si="10"/>
        <v>68230217.620000005</v>
      </c>
      <c r="I178" s="160">
        <f t="shared" si="10"/>
        <v>23800904.620000001</v>
      </c>
      <c r="J178" s="160">
        <f t="shared" si="10"/>
        <v>18889093.030000001</v>
      </c>
      <c r="K178" s="160">
        <f t="shared" si="10"/>
        <v>19819266.620000001</v>
      </c>
      <c r="L178" s="160">
        <f t="shared" si="10"/>
        <v>20965207.559999999</v>
      </c>
      <c r="M178" s="161">
        <f t="shared" si="10"/>
        <v>26418958.379999999</v>
      </c>
      <c r="O178" s="307"/>
      <c r="P178" s="307"/>
      <c r="Q178" s="307"/>
      <c r="R178" s="307"/>
      <c r="S178" s="307"/>
      <c r="T178" s="307"/>
      <c r="U178" s="307"/>
      <c r="V178" s="307"/>
      <c r="W178" s="307"/>
      <c r="X178" s="307"/>
      <c r="Y178" s="307"/>
      <c r="Z178" s="307"/>
      <c r="AA178" s="307"/>
      <c r="AB178" s="307"/>
      <c r="AC178" s="307"/>
    </row>
    <row r="179" spans="1:30" x14ac:dyDescent="0.2">
      <c r="A179" s="178"/>
      <c r="B179" s="220"/>
      <c r="C179" s="220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O179" s="307"/>
      <c r="P179" s="307"/>
      <c r="Q179" s="307"/>
      <c r="R179" s="307"/>
      <c r="S179" s="307"/>
      <c r="T179" s="307"/>
      <c r="U179" s="307"/>
      <c r="V179" s="307"/>
      <c r="W179" s="307"/>
      <c r="X179" s="307"/>
      <c r="Y179" s="307"/>
      <c r="Z179" s="307"/>
      <c r="AA179" s="307"/>
      <c r="AB179" s="307"/>
      <c r="AC179" s="307"/>
    </row>
    <row r="180" spans="1:30" x14ac:dyDescent="0.2">
      <c r="O180" s="307"/>
      <c r="P180" s="307"/>
      <c r="Q180" s="307"/>
      <c r="R180" s="307"/>
      <c r="S180" s="307"/>
      <c r="T180" s="307"/>
      <c r="U180" s="307"/>
      <c r="V180" s="307"/>
      <c r="W180" s="307"/>
      <c r="X180" s="307"/>
      <c r="Y180" s="307"/>
      <c r="Z180" s="307"/>
      <c r="AA180" s="307"/>
      <c r="AB180" s="307"/>
      <c r="AC180" s="307"/>
    </row>
    <row r="181" spans="1:30" x14ac:dyDescent="0.2">
      <c r="A181" s="318" t="s">
        <v>205</v>
      </c>
      <c r="B181" s="319"/>
      <c r="C181" s="319"/>
      <c r="D181" s="319"/>
      <c r="E181" s="319"/>
      <c r="F181" s="319"/>
      <c r="G181" s="319"/>
      <c r="H181" s="319"/>
      <c r="I181" s="319"/>
      <c r="J181" s="319"/>
      <c r="K181" s="319"/>
      <c r="L181" s="319"/>
      <c r="M181" s="320"/>
      <c r="O181" s="307"/>
      <c r="P181" s="307"/>
      <c r="Q181" s="307"/>
      <c r="R181" s="307"/>
      <c r="S181" s="307"/>
      <c r="T181" s="307"/>
      <c r="U181" s="307"/>
      <c r="V181" s="307"/>
      <c r="W181" s="307"/>
      <c r="X181" s="307"/>
      <c r="Y181" s="307"/>
      <c r="Z181" s="307"/>
      <c r="AA181" s="307"/>
      <c r="AB181" s="307"/>
      <c r="AC181" s="307"/>
    </row>
    <row r="182" spans="1:30" ht="15" x14ac:dyDescent="0.2">
      <c r="A182" s="321"/>
      <c r="B182" s="322" t="s">
        <v>4</v>
      </c>
      <c r="C182" s="323" t="s">
        <v>37</v>
      </c>
      <c r="D182" s="323" t="s">
        <v>38</v>
      </c>
      <c r="E182" s="324" t="s">
        <v>39</v>
      </c>
      <c r="F182" s="325" t="s">
        <v>40</v>
      </c>
      <c r="G182" s="325" t="s">
        <v>41</v>
      </c>
      <c r="H182" s="325" t="s">
        <v>42</v>
      </c>
      <c r="I182" s="325" t="s">
        <v>43</v>
      </c>
      <c r="J182" s="325" t="s">
        <v>44</v>
      </c>
      <c r="K182" s="325" t="s">
        <v>45</v>
      </c>
      <c r="L182" s="325" t="s">
        <v>46</v>
      </c>
      <c r="M182" s="323" t="s">
        <v>47</v>
      </c>
      <c r="O182" s="307"/>
      <c r="P182" s="539"/>
      <c r="Q182" s="539"/>
      <c r="R182" s="539"/>
      <c r="S182" s="539"/>
      <c r="T182" s="539"/>
      <c r="U182" s="539"/>
      <c r="V182" s="539"/>
      <c r="W182" s="539"/>
      <c r="X182" s="539"/>
      <c r="Y182" s="539"/>
      <c r="Z182" s="539"/>
      <c r="AA182" s="539"/>
      <c r="AB182" s="539"/>
      <c r="AC182" s="307"/>
    </row>
    <row r="183" spans="1:30" ht="15" x14ac:dyDescent="0.2">
      <c r="A183" s="258"/>
      <c r="B183" s="107"/>
      <c r="C183" s="123"/>
      <c r="D183" s="123"/>
      <c r="E183" s="136"/>
      <c r="F183" s="123"/>
      <c r="G183" s="123"/>
      <c r="H183" s="123"/>
      <c r="I183" s="123"/>
      <c r="J183" s="123"/>
      <c r="K183" s="123"/>
      <c r="L183" s="123"/>
      <c r="M183" s="123"/>
      <c r="N183" s="326"/>
      <c r="O183" s="540"/>
      <c r="P183" s="539"/>
      <c r="Q183" s="541"/>
      <c r="R183" s="541"/>
      <c r="S183" s="541"/>
      <c r="T183" s="541"/>
      <c r="U183" s="541"/>
      <c r="V183" s="541"/>
      <c r="W183" s="541"/>
      <c r="X183" s="541"/>
      <c r="Y183" s="541"/>
      <c r="Z183" s="541"/>
      <c r="AA183" s="541"/>
      <c r="AB183" s="541"/>
      <c r="AC183" s="307"/>
    </row>
    <row r="184" spans="1:30" ht="25.5" x14ac:dyDescent="0.2">
      <c r="A184" s="259" t="s">
        <v>68</v>
      </c>
      <c r="B184" s="177" t="s">
        <v>16</v>
      </c>
      <c r="C184" s="129" t="s">
        <v>16</v>
      </c>
      <c r="D184" s="129" t="s">
        <v>16</v>
      </c>
      <c r="E184" s="127" t="s">
        <v>16</v>
      </c>
      <c r="F184" s="129" t="s">
        <v>16</v>
      </c>
      <c r="G184" s="129" t="s">
        <v>16</v>
      </c>
      <c r="H184" s="129" t="s">
        <v>16</v>
      </c>
      <c r="I184" s="129" t="s">
        <v>16</v>
      </c>
      <c r="J184" s="129" t="s">
        <v>16</v>
      </c>
      <c r="K184" s="129" t="s">
        <v>16</v>
      </c>
      <c r="L184" s="129" t="s">
        <v>16</v>
      </c>
      <c r="M184" s="129" t="s">
        <v>16</v>
      </c>
      <c r="O184" s="307"/>
      <c r="P184" s="539"/>
      <c r="Q184" s="541"/>
      <c r="R184" s="541"/>
      <c r="S184" s="541"/>
      <c r="T184" s="541"/>
      <c r="U184" s="541"/>
      <c r="V184" s="541"/>
      <c r="W184" s="541"/>
      <c r="X184" s="541"/>
      <c r="Y184" s="541"/>
      <c r="Z184" s="541"/>
      <c r="AA184" s="541"/>
      <c r="AB184" s="541"/>
      <c r="AC184" s="307"/>
    </row>
    <row r="185" spans="1:30" ht="15" x14ac:dyDescent="0.2">
      <c r="A185" s="254" t="s">
        <v>115</v>
      </c>
      <c r="B185" s="328">
        <f>SUM(C185:M185)</f>
        <v>20626941582.400002</v>
      </c>
      <c r="C185" s="329">
        <v>4271354276.8200002</v>
      </c>
      <c r="D185" s="330">
        <v>2846260642.96</v>
      </c>
      <c r="E185" s="330">
        <v>7619812694.2799997</v>
      </c>
      <c r="F185" s="330">
        <v>5771001776.5500002</v>
      </c>
      <c r="G185" s="330">
        <v>68822766.179999992</v>
      </c>
      <c r="H185" s="335">
        <v>19235066.190000001</v>
      </c>
      <c r="I185" s="598">
        <v>960000</v>
      </c>
      <c r="J185" s="599">
        <v>1278959.9099999999</v>
      </c>
      <c r="K185" s="330">
        <v>5654350.25</v>
      </c>
      <c r="L185" s="330">
        <v>2514433.38</v>
      </c>
      <c r="M185" s="599">
        <v>20046615.879999999</v>
      </c>
      <c r="O185" s="307"/>
      <c r="P185" s="539"/>
      <c r="Q185" s="541"/>
      <c r="R185" s="541"/>
      <c r="S185" s="541"/>
      <c r="T185" s="541"/>
      <c r="U185" s="541"/>
      <c r="V185" s="541"/>
      <c r="W185" s="541"/>
      <c r="X185" s="541"/>
      <c r="Y185" s="541"/>
      <c r="Z185" s="541"/>
      <c r="AA185" s="541"/>
      <c r="AB185" s="541"/>
      <c r="AC185" s="307"/>
    </row>
    <row r="186" spans="1:30" x14ac:dyDescent="0.2">
      <c r="A186" s="254" t="s">
        <v>116</v>
      </c>
      <c r="B186" s="158">
        <f>SUM(C186:M186)</f>
        <v>12894618101.859999</v>
      </c>
      <c r="C186" s="200">
        <v>3217790220.3000002</v>
      </c>
      <c r="D186" s="200">
        <v>2371912053.46</v>
      </c>
      <c r="E186" s="201">
        <v>5746231844.2799997</v>
      </c>
      <c r="F186" s="202">
        <v>1463762397.6199999</v>
      </c>
      <c r="G186" s="202">
        <v>61743794.069999993</v>
      </c>
      <c r="H186" s="272">
        <v>10459065.75</v>
      </c>
      <c r="I186" s="272"/>
      <c r="J186" s="272">
        <v>8160831.6200000001</v>
      </c>
      <c r="K186" s="272">
        <v>6411164.8799999999</v>
      </c>
      <c r="L186" s="272">
        <v>2944387.38</v>
      </c>
      <c r="M186" s="158">
        <v>5202342.5</v>
      </c>
    </row>
    <row r="187" spans="1:30" x14ac:dyDescent="0.2">
      <c r="A187" s="254" t="s">
        <v>117</v>
      </c>
      <c r="B187" s="158">
        <f>SUM(C187:M187)</f>
        <v>11842923044.850002</v>
      </c>
      <c r="C187" s="200">
        <v>3860209031.54</v>
      </c>
      <c r="D187" s="200">
        <v>2568528445.6500001</v>
      </c>
      <c r="E187" s="201">
        <v>3999216136.1900001</v>
      </c>
      <c r="F187" s="202">
        <v>1175715027.1700001</v>
      </c>
      <c r="G187" s="202">
        <v>201659930.18000001</v>
      </c>
      <c r="H187" s="272">
        <v>15614412</v>
      </c>
      <c r="I187" s="272">
        <v>16186515.5</v>
      </c>
      <c r="J187" s="272">
        <v>2427546.62</v>
      </c>
      <c r="K187" s="272">
        <v>2196000</v>
      </c>
      <c r="L187" s="272"/>
      <c r="M187" s="158">
        <v>1170000</v>
      </c>
    </row>
    <row r="188" spans="1:30" x14ac:dyDescent="0.2">
      <c r="A188" s="254" t="s">
        <v>118</v>
      </c>
      <c r="B188" s="332">
        <f>SUM(C188:M188)</f>
        <v>12638304953.119999</v>
      </c>
      <c r="C188" s="334">
        <v>5155508751.7299995</v>
      </c>
      <c r="D188" s="335">
        <v>3529357312.6199999</v>
      </c>
      <c r="E188" s="335">
        <v>2969742499.6700001</v>
      </c>
      <c r="F188" s="335">
        <v>770132853.38</v>
      </c>
      <c r="G188" s="335">
        <v>167313471.78</v>
      </c>
      <c r="H188" s="335">
        <v>14512320.689999999</v>
      </c>
      <c r="I188" s="598">
        <v>4434389.12</v>
      </c>
      <c r="J188" s="598">
        <v>7021754.8799999999</v>
      </c>
      <c r="K188" s="335">
        <v>5557751.5</v>
      </c>
      <c r="L188" s="335">
        <v>14723847.75</v>
      </c>
      <c r="M188" s="598"/>
      <c r="O188" s="307"/>
      <c r="P188" s="307"/>
      <c r="Q188" s="307"/>
      <c r="R188" s="307"/>
      <c r="S188" s="307"/>
      <c r="T188" s="307"/>
      <c r="U188" s="307"/>
      <c r="V188" s="307"/>
      <c r="W188" s="307"/>
      <c r="X188" s="307"/>
      <c r="Y188" s="307"/>
      <c r="Z188" s="307"/>
      <c r="AA188" s="307"/>
      <c r="AB188" s="307"/>
      <c r="AC188" s="307"/>
    </row>
    <row r="189" spans="1:30" ht="13.5" thickBot="1" x14ac:dyDescent="0.25">
      <c r="A189" s="255" t="s">
        <v>119</v>
      </c>
      <c r="B189" s="336">
        <f>SUM(C189:M189)</f>
        <v>6487963799.7800007</v>
      </c>
      <c r="C189" s="337">
        <v>4315479095.3100004</v>
      </c>
      <c r="D189" s="337">
        <v>1386742536.3</v>
      </c>
      <c r="E189" s="337">
        <v>606042089.16999996</v>
      </c>
      <c r="F189" s="337">
        <v>133297721.19</v>
      </c>
      <c r="G189" s="337">
        <v>34990465.75</v>
      </c>
      <c r="H189" s="337">
        <v>8409353</v>
      </c>
      <c r="I189" s="600">
        <v>2220000</v>
      </c>
      <c r="J189" s="600"/>
      <c r="K189" s="337"/>
      <c r="L189" s="337">
        <v>782539.06</v>
      </c>
      <c r="M189" s="600"/>
      <c r="O189" s="307"/>
      <c r="P189" s="307"/>
      <c r="Q189" s="307"/>
      <c r="R189" s="307"/>
      <c r="S189" s="307"/>
      <c r="T189" s="307"/>
      <c r="U189" s="307"/>
      <c r="V189" s="307"/>
      <c r="W189" s="307"/>
      <c r="X189" s="307"/>
      <c r="Y189" s="307"/>
      <c r="Z189" s="307"/>
      <c r="AA189" s="307"/>
      <c r="AB189" s="307"/>
      <c r="AC189" s="307"/>
    </row>
    <row r="190" spans="1:30" ht="13.5" thickTop="1" x14ac:dyDescent="0.2">
      <c r="A190" s="254" t="s">
        <v>4</v>
      </c>
      <c r="B190" s="339">
        <f>SUM(B185:B189)</f>
        <v>64490751482.009995</v>
      </c>
      <c r="C190" s="339">
        <f>SUM(C185:C189)</f>
        <v>20820341375.700001</v>
      </c>
      <c r="D190" s="339">
        <f t="shared" ref="D190:M190" si="11">SUM(D185:D189)</f>
        <v>12702800990.989998</v>
      </c>
      <c r="E190" s="339">
        <f t="shared" si="11"/>
        <v>20941045263.589996</v>
      </c>
      <c r="F190" s="339">
        <f t="shared" si="11"/>
        <v>9313909775.9099998</v>
      </c>
      <c r="G190" s="339">
        <f t="shared" si="11"/>
        <v>534530427.96000004</v>
      </c>
      <c r="H190" s="339">
        <f t="shared" si="11"/>
        <v>68230217.629999995</v>
      </c>
      <c r="I190" s="339">
        <f t="shared" si="11"/>
        <v>23800904.620000001</v>
      </c>
      <c r="J190" s="339">
        <f t="shared" si="11"/>
        <v>18889093.029999997</v>
      </c>
      <c r="K190" s="339">
        <f t="shared" si="11"/>
        <v>19819266.629999999</v>
      </c>
      <c r="L190" s="339">
        <f t="shared" si="11"/>
        <v>20965207.569999997</v>
      </c>
      <c r="M190" s="339">
        <f t="shared" si="11"/>
        <v>26418958.379999999</v>
      </c>
      <c r="N190" s="327"/>
      <c r="O190" s="307"/>
      <c r="P190" s="307"/>
      <c r="Q190" s="307"/>
      <c r="R190" s="307"/>
      <c r="S190" s="307"/>
      <c r="T190" s="307"/>
      <c r="U190" s="307"/>
      <c r="V190" s="307"/>
      <c r="W190" s="307"/>
      <c r="X190" s="307"/>
      <c r="Y190" s="307"/>
      <c r="Z190" s="307"/>
      <c r="AA190" s="307"/>
      <c r="AB190" s="307"/>
      <c r="AC190" s="307"/>
      <c r="AD190" s="307"/>
    </row>
    <row r="191" spans="1:30" x14ac:dyDescent="0.2">
      <c r="A191" s="178"/>
      <c r="B191" s="340"/>
      <c r="C191" s="340"/>
      <c r="D191" s="340"/>
      <c r="E191" s="340"/>
      <c r="F191" s="340"/>
      <c r="G191" s="340"/>
      <c r="H191" s="340"/>
      <c r="I191" s="340"/>
      <c r="J191" s="340"/>
      <c r="K191" s="340"/>
      <c r="L191" s="340"/>
      <c r="M191" s="340"/>
      <c r="N191" s="307"/>
      <c r="O191" s="307"/>
      <c r="P191" s="307"/>
      <c r="Q191" s="307"/>
      <c r="R191" s="307"/>
      <c r="S191" s="307"/>
      <c r="T191" s="307"/>
      <c r="U191" s="307"/>
      <c r="V191" s="307"/>
      <c r="W191" s="307"/>
      <c r="X191" s="307"/>
      <c r="Y191" s="307"/>
      <c r="Z191" s="307"/>
      <c r="AA191" s="307"/>
      <c r="AB191" s="307"/>
      <c r="AC191" s="307"/>
      <c r="AD191" s="307"/>
    </row>
    <row r="192" spans="1:30" x14ac:dyDescent="0.2">
      <c r="A192" s="307"/>
      <c r="O192" s="307"/>
      <c r="P192" s="307"/>
      <c r="Q192" s="307"/>
      <c r="R192" s="307"/>
      <c r="S192" s="307"/>
      <c r="T192" s="307"/>
      <c r="U192" s="307"/>
      <c r="V192" s="307"/>
      <c r="W192" s="307"/>
      <c r="X192" s="307"/>
      <c r="Y192" s="307"/>
      <c r="Z192" s="307"/>
      <c r="AA192" s="307"/>
      <c r="AB192" s="307"/>
      <c r="AC192" s="307"/>
      <c r="AD192" s="307"/>
    </row>
    <row r="193" spans="1:30" ht="14.25" x14ac:dyDescent="0.2">
      <c r="A193" s="318" t="s">
        <v>217</v>
      </c>
      <c r="B193" s="319"/>
      <c r="C193" s="319"/>
      <c r="D193" s="319"/>
      <c r="E193" s="319"/>
      <c r="F193" s="319"/>
      <c r="G193" s="319"/>
      <c r="H193" s="319"/>
      <c r="I193" s="319"/>
      <c r="J193" s="319"/>
      <c r="K193" s="319"/>
      <c r="L193" s="319"/>
      <c r="M193" s="320"/>
      <c r="O193" s="536"/>
      <c r="P193" s="536"/>
      <c r="Q193" s="536"/>
      <c r="R193" s="536"/>
      <c r="S193" s="536"/>
      <c r="T193" s="536"/>
      <c r="U193" s="536"/>
      <c r="V193" s="536"/>
      <c r="W193" s="536"/>
      <c r="X193" s="536"/>
      <c r="Y193" s="536"/>
      <c r="Z193" s="536"/>
      <c r="AA193" s="536"/>
      <c r="AB193" s="307"/>
      <c r="AC193" s="307"/>
      <c r="AD193" s="307"/>
    </row>
    <row r="194" spans="1:30" ht="15" x14ac:dyDescent="0.2">
      <c r="A194" s="321"/>
      <c r="B194" s="322" t="s">
        <v>4</v>
      </c>
      <c r="C194" s="323" t="s">
        <v>37</v>
      </c>
      <c r="D194" s="323" t="s">
        <v>38</v>
      </c>
      <c r="E194" s="324" t="s">
        <v>39</v>
      </c>
      <c r="F194" s="325" t="s">
        <v>40</v>
      </c>
      <c r="G194" s="325" t="s">
        <v>41</v>
      </c>
      <c r="H194" s="325" t="s">
        <v>42</v>
      </c>
      <c r="I194" s="325" t="s">
        <v>43</v>
      </c>
      <c r="J194" s="325" t="s">
        <v>44</v>
      </c>
      <c r="K194" s="325" t="s">
        <v>45</v>
      </c>
      <c r="L194" s="325" t="s">
        <v>46</v>
      </c>
      <c r="M194" s="323" t="s">
        <v>47</v>
      </c>
      <c r="O194" s="539"/>
      <c r="P194" s="539"/>
      <c r="Q194" s="539"/>
      <c r="R194" s="539"/>
      <c r="S194" s="539"/>
      <c r="T194" s="539"/>
      <c r="U194" s="539"/>
      <c r="V194" s="539"/>
      <c r="W194" s="539"/>
      <c r="X194" s="539"/>
      <c r="Y194" s="539"/>
      <c r="Z194" s="539"/>
      <c r="AA194" s="539"/>
      <c r="AB194" s="307"/>
      <c r="AC194" s="307"/>
      <c r="AD194" s="307"/>
    </row>
    <row r="195" spans="1:30" ht="15" x14ac:dyDescent="0.2">
      <c r="A195" s="258"/>
      <c r="B195" s="107"/>
      <c r="C195" s="123"/>
      <c r="D195" s="123"/>
      <c r="E195" s="136"/>
      <c r="F195" s="123"/>
      <c r="G195" s="123"/>
      <c r="H195" s="123"/>
      <c r="I195" s="123"/>
      <c r="J195" s="123"/>
      <c r="K195" s="123"/>
      <c r="L195" s="123"/>
      <c r="M195" s="123"/>
      <c r="O195" s="539"/>
      <c r="P195" s="541"/>
      <c r="Q195" s="541"/>
      <c r="R195" s="541"/>
      <c r="S195" s="541"/>
      <c r="T195" s="541"/>
      <c r="U195" s="541"/>
      <c r="V195" s="541"/>
      <c r="W195" s="541"/>
      <c r="X195" s="541"/>
      <c r="Y195" s="541"/>
      <c r="Z195" s="541"/>
      <c r="AA195" s="541"/>
      <c r="AB195" s="307"/>
      <c r="AC195" s="307"/>
      <c r="AD195" s="307"/>
    </row>
    <row r="196" spans="1:30" ht="25.5" x14ac:dyDescent="0.2">
      <c r="A196" s="259"/>
      <c r="B196" s="177" t="s">
        <v>16</v>
      </c>
      <c r="C196" s="129" t="s">
        <v>16</v>
      </c>
      <c r="D196" s="129" t="s">
        <v>16</v>
      </c>
      <c r="E196" s="127" t="s">
        <v>16</v>
      </c>
      <c r="F196" s="129" t="s">
        <v>16</v>
      </c>
      <c r="G196" s="129" t="s">
        <v>16</v>
      </c>
      <c r="H196" s="129" t="s">
        <v>16</v>
      </c>
      <c r="I196" s="129" t="s">
        <v>16</v>
      </c>
      <c r="J196" s="129" t="s">
        <v>16</v>
      </c>
      <c r="K196" s="129" t="s">
        <v>16</v>
      </c>
      <c r="L196" s="129" t="s">
        <v>16</v>
      </c>
      <c r="M196" s="129" t="s">
        <v>16</v>
      </c>
      <c r="O196" s="539"/>
      <c r="P196" s="541"/>
      <c r="Q196" s="541"/>
      <c r="R196" s="541"/>
      <c r="S196" s="541"/>
      <c r="T196" s="541"/>
      <c r="U196" s="541"/>
      <c r="V196" s="541"/>
      <c r="W196" s="541"/>
      <c r="X196" s="541"/>
      <c r="Y196" s="541"/>
      <c r="Z196" s="541"/>
      <c r="AA196" s="541"/>
      <c r="AB196" s="307"/>
      <c r="AC196" s="307"/>
      <c r="AD196" s="307"/>
    </row>
    <row r="197" spans="1:30" ht="15" x14ac:dyDescent="0.2">
      <c r="A197" s="269" t="s">
        <v>122</v>
      </c>
      <c r="B197" s="548">
        <f>SUM(C197:M197)</f>
        <v>46605403404.739998</v>
      </c>
      <c r="C197" s="550">
        <v>17736153503.369999</v>
      </c>
      <c r="D197" s="342">
        <v>9861028409.8400002</v>
      </c>
      <c r="E197" s="342">
        <v>13822652417.559999</v>
      </c>
      <c r="F197" s="342">
        <v>4884915419.5299997</v>
      </c>
      <c r="G197" s="342">
        <v>231090244.22</v>
      </c>
      <c r="H197" s="342">
        <v>25781005.379999999</v>
      </c>
      <c r="I197" s="342">
        <v>4522515.5</v>
      </c>
      <c r="J197" s="342">
        <v>8079093.0300000003</v>
      </c>
      <c r="K197" s="342">
        <v>6315515.1200000001</v>
      </c>
      <c r="L197" s="342">
        <v>8571842.6899999995</v>
      </c>
      <c r="M197" s="530">
        <v>16293438.5</v>
      </c>
      <c r="O197" s="539"/>
      <c r="P197" s="541"/>
      <c r="Q197" s="541"/>
      <c r="R197" s="541"/>
      <c r="S197" s="541"/>
      <c r="T197" s="541"/>
      <c r="U197" s="541"/>
      <c r="V197" s="541"/>
      <c r="W197" s="541"/>
      <c r="X197" s="541"/>
      <c r="Y197" s="541"/>
      <c r="Z197" s="541"/>
      <c r="AA197" s="541"/>
      <c r="AB197" s="307"/>
      <c r="AC197" s="307"/>
      <c r="AD197" s="307"/>
    </row>
    <row r="198" spans="1:30" ht="15" x14ac:dyDescent="0.2">
      <c r="A198" s="269" t="s">
        <v>215</v>
      </c>
      <c r="B198" s="345">
        <f t="shared" ref="B198:B201" si="12">SUM(C198:M198)</f>
        <v>4209997732.6400003</v>
      </c>
      <c r="C198" s="346">
        <v>1041205925.61</v>
      </c>
      <c r="D198" s="347">
        <v>833520989.05999994</v>
      </c>
      <c r="E198" s="347">
        <v>1517732499.72</v>
      </c>
      <c r="F198" s="347">
        <v>705261978.5</v>
      </c>
      <c r="G198" s="347">
        <v>79609423.5</v>
      </c>
      <c r="H198" s="347">
        <v>8522007.25</v>
      </c>
      <c r="I198" s="347">
        <v>5214389.12</v>
      </c>
      <c r="J198" s="347">
        <v>4200000</v>
      </c>
      <c r="K198" s="347"/>
      <c r="L198" s="347">
        <v>10725000</v>
      </c>
      <c r="M198" s="513">
        <v>4005519.88</v>
      </c>
      <c r="O198" s="539"/>
      <c r="P198" s="541"/>
      <c r="Q198" s="541"/>
      <c r="R198" s="541"/>
      <c r="S198" s="541"/>
      <c r="T198" s="541"/>
      <c r="U198" s="541"/>
      <c r="V198" s="541"/>
      <c r="W198" s="541"/>
      <c r="X198" s="541"/>
      <c r="Y198" s="541"/>
      <c r="Z198" s="541"/>
      <c r="AA198" s="541"/>
      <c r="AB198" s="307"/>
      <c r="AC198" s="307"/>
      <c r="AD198" s="307"/>
    </row>
    <row r="199" spans="1:30" ht="18.75" x14ac:dyDescent="0.25">
      <c r="A199" s="269" t="s">
        <v>213</v>
      </c>
      <c r="B199" s="345">
        <f t="shared" si="12"/>
        <v>5422728031.4300003</v>
      </c>
      <c r="C199" s="346">
        <v>1147183624.8099999</v>
      </c>
      <c r="D199" s="347">
        <v>920791705.02999997</v>
      </c>
      <c r="E199" s="347">
        <v>2013181011.8399999</v>
      </c>
      <c r="F199" s="347">
        <v>1227485607.25</v>
      </c>
      <c r="G199" s="347">
        <v>86629966.120000005</v>
      </c>
      <c r="H199" s="347">
        <v>11022000</v>
      </c>
      <c r="I199" s="347">
        <v>2538000</v>
      </c>
      <c r="J199" s="347"/>
      <c r="K199" s="347">
        <v>10527751.5</v>
      </c>
      <c r="L199" s="347">
        <v>1668364.88</v>
      </c>
      <c r="M199" s="513">
        <v>1700000</v>
      </c>
      <c r="O199" s="542"/>
      <c r="P199" s="543"/>
      <c r="Q199" s="543"/>
      <c r="R199" s="543"/>
      <c r="S199" s="543"/>
      <c r="T199" s="543"/>
      <c r="U199" s="543"/>
      <c r="V199" s="543"/>
      <c r="W199" s="543"/>
      <c r="X199" s="543"/>
      <c r="Y199" s="543"/>
      <c r="Z199" s="538"/>
      <c r="AA199" s="538"/>
      <c r="AB199" s="307"/>
      <c r="AC199" s="307"/>
      <c r="AD199" s="307"/>
    </row>
    <row r="200" spans="1:30" ht="15" x14ac:dyDescent="0.2">
      <c r="A200" s="269" t="s">
        <v>214</v>
      </c>
      <c r="B200" s="345">
        <f t="shared" si="12"/>
        <v>8252583815.25</v>
      </c>
      <c r="C200" s="346">
        <v>895759823.98000002</v>
      </c>
      <c r="D200" s="347">
        <v>1087459887.0599999</v>
      </c>
      <c r="E200" s="347">
        <v>3587479334.4699998</v>
      </c>
      <c r="F200" s="347">
        <v>2496246770.6199999</v>
      </c>
      <c r="G200" s="347">
        <v>137200794.12</v>
      </c>
      <c r="H200" s="347">
        <v>22905205</v>
      </c>
      <c r="I200" s="347">
        <v>11526000</v>
      </c>
      <c r="J200" s="347">
        <v>6610000</v>
      </c>
      <c r="K200" s="347">
        <v>2976000</v>
      </c>
      <c r="L200" s="347"/>
      <c r="M200" s="513">
        <v>4420000</v>
      </c>
      <c r="O200" s="536"/>
      <c r="P200" s="537"/>
      <c r="Q200" s="537"/>
      <c r="R200" s="537"/>
      <c r="S200" s="537"/>
      <c r="T200" s="537"/>
      <c r="U200" s="537"/>
      <c r="V200" s="537"/>
      <c r="W200" s="537"/>
      <c r="X200" s="537"/>
      <c r="Y200" s="537"/>
      <c r="Z200" s="537"/>
      <c r="AA200" s="537"/>
      <c r="AB200" s="307"/>
      <c r="AC200" s="307"/>
      <c r="AD200" s="307"/>
    </row>
    <row r="201" spans="1:30" ht="15.75" thickBot="1" x14ac:dyDescent="0.3">
      <c r="A201" s="546" t="s">
        <v>129</v>
      </c>
      <c r="B201" s="549">
        <f t="shared" si="12"/>
        <v>38497.93</v>
      </c>
      <c r="C201" s="346">
        <v>38497.93</v>
      </c>
      <c r="D201" s="347"/>
      <c r="E201" s="347"/>
      <c r="F201" s="347"/>
      <c r="G201" s="347"/>
      <c r="H201" s="347"/>
      <c r="I201" s="347">
        <v>0</v>
      </c>
      <c r="J201" s="347">
        <v>0</v>
      </c>
      <c r="K201" s="347">
        <v>0</v>
      </c>
      <c r="L201" s="347">
        <v>0</v>
      </c>
      <c r="M201" s="513">
        <v>0</v>
      </c>
      <c r="O201" s="536"/>
      <c r="P201" s="537"/>
      <c r="Q201" s="537"/>
      <c r="R201" s="537"/>
      <c r="S201" s="537"/>
      <c r="T201" s="537"/>
      <c r="U201" s="537"/>
      <c r="V201" s="537"/>
      <c r="W201" s="537"/>
      <c r="X201" s="537"/>
      <c r="Y201" s="537"/>
      <c r="Z201" s="537"/>
      <c r="AA201" s="538"/>
      <c r="AB201" s="307"/>
      <c r="AC201" s="307"/>
      <c r="AD201" s="307"/>
    </row>
    <row r="202" spans="1:30" ht="13.5" thickTop="1" x14ac:dyDescent="0.2">
      <c r="A202" s="254" t="s">
        <v>4</v>
      </c>
      <c r="B202" s="547">
        <f t="shared" ref="B202:M202" si="13">SUM(B197:B201)</f>
        <v>64490751481.989998</v>
      </c>
      <c r="C202" s="354">
        <f t="shared" si="13"/>
        <v>20820341375.700001</v>
      </c>
      <c r="D202" s="354">
        <f t="shared" si="13"/>
        <v>12702800990.99</v>
      </c>
      <c r="E202" s="354">
        <f t="shared" si="13"/>
        <v>20941045263.59</v>
      </c>
      <c r="F202" s="354">
        <f t="shared" si="13"/>
        <v>9313909775.8999996</v>
      </c>
      <c r="G202" s="354">
        <f t="shared" si="13"/>
        <v>534530427.96000004</v>
      </c>
      <c r="H202" s="354">
        <f t="shared" si="13"/>
        <v>68230217.629999995</v>
      </c>
      <c r="I202" s="354">
        <f t="shared" si="13"/>
        <v>23800904.620000001</v>
      </c>
      <c r="J202" s="354">
        <f t="shared" si="13"/>
        <v>18889093.030000001</v>
      </c>
      <c r="K202" s="354">
        <f t="shared" si="13"/>
        <v>19819266.620000001</v>
      </c>
      <c r="L202" s="354">
        <f t="shared" si="13"/>
        <v>20965207.569999997</v>
      </c>
      <c r="M202" s="355">
        <f t="shared" si="13"/>
        <v>26418958.379999999</v>
      </c>
      <c r="O202" s="307"/>
      <c r="P202" s="307"/>
      <c r="Q202" s="307"/>
      <c r="R202" s="307"/>
      <c r="S202" s="307"/>
      <c r="T202" s="307"/>
      <c r="U202" s="307"/>
      <c r="V202" s="307"/>
      <c r="W202" s="307"/>
      <c r="X202" s="307"/>
      <c r="Y202" s="307"/>
      <c r="Z202" s="307"/>
      <c r="AA202" s="307"/>
      <c r="AB202" s="307"/>
      <c r="AC202" s="307"/>
      <c r="AD202" s="307"/>
    </row>
    <row r="203" spans="1:30" ht="15" x14ac:dyDescent="0.25">
      <c r="A203" s="178" t="s">
        <v>218</v>
      </c>
      <c r="B203" s="356"/>
      <c r="C203" s="356"/>
      <c r="D203" s="356"/>
      <c r="E203" s="356"/>
      <c r="F203" s="356"/>
      <c r="G203" s="356"/>
      <c r="H203" s="356"/>
      <c r="I203" s="356"/>
      <c r="J203" s="356"/>
      <c r="K203" s="356"/>
      <c r="L203" s="356"/>
      <c r="M203" s="356"/>
      <c r="N203" s="307"/>
      <c r="O203" s="538"/>
      <c r="P203" s="538"/>
      <c r="Q203" s="538"/>
      <c r="R203" s="538"/>
      <c r="S203" s="538"/>
      <c r="T203" s="538"/>
      <c r="U203" s="538"/>
      <c r="V203" s="538"/>
      <c r="W203" s="538"/>
      <c r="X203" s="538"/>
      <c r="Y203" s="538"/>
      <c r="Z203" s="538"/>
      <c r="AA203" s="307"/>
      <c r="AB203" s="307"/>
      <c r="AC203" s="307"/>
      <c r="AD203" s="307"/>
    </row>
    <row r="204" spans="1:30" ht="15" x14ac:dyDescent="0.2">
      <c r="B204" s="467"/>
      <c r="F204" s="537"/>
      <c r="G204" s="537"/>
      <c r="N204" s="307"/>
      <c r="O204" s="536"/>
      <c r="P204" s="536"/>
      <c r="Q204" s="536"/>
      <c r="R204" s="536"/>
      <c r="S204" s="536"/>
      <c r="T204" s="536"/>
      <c r="U204" s="536"/>
      <c r="V204" s="536"/>
      <c r="W204" s="536"/>
      <c r="X204" s="536"/>
      <c r="Y204" s="536"/>
      <c r="Z204" s="536"/>
      <c r="AA204" s="307"/>
      <c r="AB204" s="307"/>
      <c r="AC204" s="307"/>
      <c r="AD204" s="307"/>
    </row>
    <row r="205" spans="1:30" ht="15" x14ac:dyDescent="0.2">
      <c r="A205" s="318" t="s">
        <v>207</v>
      </c>
      <c r="B205" s="319"/>
      <c r="C205" s="319"/>
      <c r="D205" s="319"/>
      <c r="E205" s="319"/>
      <c r="F205" s="319"/>
      <c r="G205" s="319"/>
      <c r="H205" s="319"/>
      <c r="I205" s="319"/>
      <c r="J205" s="319"/>
      <c r="K205" s="319"/>
      <c r="L205" s="319"/>
      <c r="M205" s="319"/>
      <c r="N205" s="307"/>
      <c r="O205" s="536"/>
      <c r="P205" s="537"/>
      <c r="Q205" s="537"/>
      <c r="R205" s="537"/>
      <c r="S205" s="537"/>
      <c r="T205" s="537"/>
      <c r="U205" s="537"/>
      <c r="V205" s="537"/>
      <c r="W205" s="537"/>
      <c r="X205" s="537"/>
      <c r="Y205" s="537"/>
      <c r="Z205" s="537"/>
      <c r="AA205" s="307"/>
      <c r="AB205" s="307"/>
      <c r="AC205" s="307"/>
      <c r="AD205" s="307"/>
    </row>
    <row r="206" spans="1:30" x14ac:dyDescent="0.2">
      <c r="A206" s="357"/>
      <c r="B206" s="322" t="s">
        <v>4</v>
      </c>
      <c r="C206" s="323" t="s">
        <v>37</v>
      </c>
      <c r="D206" s="323" t="s">
        <v>38</v>
      </c>
      <c r="E206" s="324" t="s">
        <v>39</v>
      </c>
      <c r="F206" s="325" t="s">
        <v>40</v>
      </c>
      <c r="G206" s="325" t="s">
        <v>41</v>
      </c>
      <c r="H206" s="325" t="s">
        <v>42</v>
      </c>
      <c r="I206" s="325" t="s">
        <v>43</v>
      </c>
      <c r="J206" s="325" t="s">
        <v>44</v>
      </c>
      <c r="K206" s="325" t="s">
        <v>45</v>
      </c>
      <c r="L206" s="325" t="s">
        <v>46</v>
      </c>
      <c r="M206" s="325" t="s">
        <v>47</v>
      </c>
      <c r="N206" s="307"/>
      <c r="O206" s="307"/>
      <c r="P206" s="307"/>
      <c r="Q206" s="307"/>
      <c r="R206" s="307"/>
      <c r="S206" s="307"/>
      <c r="T206" s="307"/>
      <c r="U206" s="307"/>
      <c r="V206" s="307"/>
      <c r="W206" s="307"/>
      <c r="X206" s="307"/>
      <c r="Y206" s="307"/>
      <c r="Z206" s="307"/>
      <c r="AA206" s="307"/>
      <c r="AB206" s="307"/>
      <c r="AC206" s="307"/>
      <c r="AD206" s="307"/>
    </row>
    <row r="207" spans="1:30" x14ac:dyDescent="0.2">
      <c r="A207" s="261"/>
      <c r="B207" s="107"/>
      <c r="C207" s="123"/>
      <c r="D207" s="123"/>
      <c r="E207" s="136"/>
      <c r="F207" s="123"/>
      <c r="G207" s="123"/>
      <c r="H207" s="123"/>
      <c r="I207" s="123"/>
      <c r="J207" s="123"/>
      <c r="K207" s="123"/>
      <c r="L207" s="123"/>
      <c r="M207" s="544"/>
      <c r="N207" s="307"/>
      <c r="O207" s="307"/>
      <c r="P207" s="307"/>
      <c r="Q207" s="307"/>
      <c r="R207" s="307"/>
      <c r="S207" s="307"/>
      <c r="T207" s="307"/>
      <c r="U207" s="307"/>
      <c r="V207" s="307"/>
      <c r="W207" s="307"/>
      <c r="X207" s="307"/>
      <c r="Y207" s="307"/>
      <c r="Z207" s="307"/>
      <c r="AA207" s="307"/>
      <c r="AB207" s="307"/>
      <c r="AC207" s="307"/>
      <c r="AD207" s="307"/>
    </row>
    <row r="208" spans="1:30" ht="25.5" x14ac:dyDescent="0.25">
      <c r="A208" s="259"/>
      <c r="B208" s="177" t="s">
        <v>16</v>
      </c>
      <c r="C208" s="129" t="s">
        <v>16</v>
      </c>
      <c r="D208" s="129" t="s">
        <v>16</v>
      </c>
      <c r="E208" s="127" t="s">
        <v>16</v>
      </c>
      <c r="F208" s="129" t="s">
        <v>16</v>
      </c>
      <c r="G208" s="129" t="s">
        <v>16</v>
      </c>
      <c r="H208" s="129" t="s">
        <v>16</v>
      </c>
      <c r="I208" s="129" t="s">
        <v>16</v>
      </c>
      <c r="J208" s="129" t="s">
        <v>16</v>
      </c>
      <c r="K208" s="129" t="s">
        <v>16</v>
      </c>
      <c r="L208" s="129" t="s">
        <v>16</v>
      </c>
      <c r="M208" s="545" t="s">
        <v>16</v>
      </c>
      <c r="N208" s="307"/>
      <c r="O208" s="307"/>
      <c r="P208" s="536"/>
      <c r="Q208" s="536"/>
      <c r="R208" s="536"/>
      <c r="S208" s="536"/>
      <c r="T208" s="536"/>
      <c r="U208" s="536"/>
      <c r="V208" s="536"/>
      <c r="W208" s="536"/>
      <c r="X208" s="536"/>
      <c r="Y208" s="536"/>
      <c r="Z208" s="536"/>
      <c r="AA208" s="538"/>
      <c r="AB208" s="307"/>
      <c r="AC208" s="307"/>
      <c r="AD208" s="307"/>
    </row>
    <row r="209" spans="1:30" ht="15" x14ac:dyDescent="0.2">
      <c r="A209" s="254" t="s">
        <v>89</v>
      </c>
      <c r="B209" s="341">
        <f>SUM(C209:M209)</f>
        <v>61558793043.080009</v>
      </c>
      <c r="C209" s="342">
        <v>20147409892.32</v>
      </c>
      <c r="D209" s="342">
        <v>12150338034.75</v>
      </c>
      <c r="E209" s="342">
        <v>19846896999.66</v>
      </c>
      <c r="F209" s="342">
        <v>8734273444.1599998</v>
      </c>
      <c r="G209" s="342">
        <v>512175959.12</v>
      </c>
      <c r="H209" s="342">
        <v>68230217.620000005</v>
      </c>
      <c r="I209" s="342">
        <v>23800904.620000001</v>
      </c>
      <c r="J209" s="342">
        <v>18889093.030000001</v>
      </c>
      <c r="K209" s="342">
        <v>17299266.620000001</v>
      </c>
      <c r="L209" s="342">
        <v>20965207.559999999</v>
      </c>
      <c r="M209" s="342">
        <v>18514023.620000001</v>
      </c>
      <c r="N209" s="307"/>
      <c r="O209" s="536"/>
      <c r="P209" s="537"/>
      <c r="Q209" s="537"/>
      <c r="R209" s="537"/>
      <c r="S209" s="537"/>
      <c r="T209" s="537"/>
      <c r="U209" s="537"/>
      <c r="V209" s="537"/>
      <c r="W209" s="537"/>
      <c r="X209" s="537"/>
      <c r="Y209" s="537"/>
      <c r="Z209" s="537"/>
      <c r="AA209" s="537"/>
      <c r="AB209" s="307"/>
      <c r="AC209" s="307"/>
      <c r="AD209" s="307"/>
    </row>
    <row r="210" spans="1:30" ht="15" x14ac:dyDescent="0.2">
      <c r="A210" s="254" t="s">
        <v>125</v>
      </c>
      <c r="B210" s="358">
        <f>SUM(C210:M210)</f>
        <v>501221623.49000001</v>
      </c>
      <c r="C210" s="347">
        <v>191326998.69</v>
      </c>
      <c r="D210" s="347">
        <v>158373903.56</v>
      </c>
      <c r="E210" s="347">
        <v>115751618.59</v>
      </c>
      <c r="F210" s="347">
        <v>32877340.059999999</v>
      </c>
      <c r="G210" s="347">
        <v>2891762.59</v>
      </c>
      <c r="H210" s="347"/>
      <c r="I210" s="347"/>
      <c r="J210" s="347"/>
      <c r="K210" s="347"/>
      <c r="L210" s="347"/>
      <c r="M210" s="347"/>
      <c r="N210" s="307"/>
      <c r="O210" s="536"/>
      <c r="P210" s="537"/>
      <c r="Q210" s="537"/>
      <c r="R210" s="537"/>
      <c r="S210" s="537"/>
      <c r="T210" s="537"/>
      <c r="U210" s="537"/>
      <c r="V210" s="537"/>
      <c r="W210" s="537"/>
      <c r="X210" s="537"/>
      <c r="Y210" s="537"/>
      <c r="Z210" s="537"/>
      <c r="AA210" s="537"/>
      <c r="AB210" s="307"/>
      <c r="AC210" s="307"/>
      <c r="AD210" s="307"/>
    </row>
    <row r="211" spans="1:30" ht="15" x14ac:dyDescent="0.2">
      <c r="A211" s="254" t="s">
        <v>126</v>
      </c>
      <c r="B211" s="358">
        <f>SUM(C211:M211)</f>
        <v>2154543905.2200003</v>
      </c>
      <c r="C211" s="347">
        <v>423352863.19</v>
      </c>
      <c r="D211" s="347">
        <v>343280362.5</v>
      </c>
      <c r="E211" s="347">
        <v>857807549.34000003</v>
      </c>
      <c r="F211" s="347">
        <v>502975489.19</v>
      </c>
      <c r="G211" s="347">
        <v>16702706.25</v>
      </c>
      <c r="H211" s="347"/>
      <c r="I211" s="347"/>
      <c r="J211" s="347"/>
      <c r="K211" s="347">
        <v>2520000</v>
      </c>
      <c r="L211" s="347"/>
      <c r="M211" s="347">
        <v>7904934.75</v>
      </c>
      <c r="N211" s="307"/>
      <c r="O211" s="536"/>
      <c r="P211" s="537"/>
      <c r="Q211" s="537"/>
      <c r="R211" s="537"/>
      <c r="S211" s="537"/>
      <c r="T211" s="537"/>
      <c r="U211" s="537"/>
      <c r="V211" s="537"/>
      <c r="W211" s="537"/>
      <c r="X211" s="537"/>
      <c r="Y211" s="537"/>
      <c r="Z211" s="537"/>
      <c r="AA211" s="537"/>
      <c r="AB211" s="307"/>
      <c r="AC211" s="307"/>
      <c r="AD211" s="307"/>
    </row>
    <row r="212" spans="1:30" ht="15.75" thickBot="1" x14ac:dyDescent="0.3">
      <c r="A212" s="255" t="s">
        <v>127</v>
      </c>
      <c r="B212" s="350">
        <f>SUM(C212:M212)</f>
        <v>276192910.19</v>
      </c>
      <c r="C212" s="351">
        <v>58251621.5</v>
      </c>
      <c r="D212" s="351">
        <v>50808690.189999998</v>
      </c>
      <c r="E212" s="351">
        <v>120589096</v>
      </c>
      <c r="F212" s="351">
        <v>43783502.5</v>
      </c>
      <c r="G212" s="351">
        <v>2760000</v>
      </c>
      <c r="H212" s="351"/>
      <c r="I212" s="351"/>
      <c r="J212" s="351"/>
      <c r="K212" s="351"/>
      <c r="L212" s="351"/>
      <c r="M212" s="351"/>
      <c r="N212" s="307"/>
      <c r="O212" s="536"/>
      <c r="P212" s="537"/>
      <c r="Q212" s="537"/>
      <c r="R212" s="537"/>
      <c r="S212" s="538"/>
      <c r="T212" s="538"/>
      <c r="U212" s="538"/>
      <c r="V212" s="538"/>
      <c r="W212" s="538"/>
      <c r="X212" s="538"/>
      <c r="Y212" s="538"/>
      <c r="Z212" s="538"/>
      <c r="AA212" s="538"/>
      <c r="AB212" s="307"/>
      <c r="AC212" s="307"/>
      <c r="AD212" s="307"/>
    </row>
    <row r="213" spans="1:30" ht="13.5" thickTop="1" x14ac:dyDescent="0.2">
      <c r="A213" s="254" t="s">
        <v>4</v>
      </c>
      <c r="B213" s="354">
        <f>SUM(B209:B212)</f>
        <v>64490751481.980011</v>
      </c>
      <c r="C213" s="354">
        <f>SUM(C209:C212)</f>
        <v>20820341375.699997</v>
      </c>
      <c r="D213" s="354">
        <f t="shared" ref="D213:M213" si="14">SUM(D209:D212)</f>
        <v>12702800991</v>
      </c>
      <c r="E213" s="354">
        <f t="shared" si="14"/>
        <v>20941045263.59</v>
      </c>
      <c r="F213" s="354">
        <f t="shared" si="14"/>
        <v>9313909775.9099998</v>
      </c>
      <c r="G213" s="354">
        <f t="shared" si="14"/>
        <v>534530427.95999998</v>
      </c>
      <c r="H213" s="354">
        <f t="shared" si="14"/>
        <v>68230217.620000005</v>
      </c>
      <c r="I213" s="354">
        <f t="shared" si="14"/>
        <v>23800904.620000001</v>
      </c>
      <c r="J213" s="354">
        <f t="shared" si="14"/>
        <v>18889093.030000001</v>
      </c>
      <c r="K213" s="354">
        <f t="shared" si="14"/>
        <v>19819266.620000001</v>
      </c>
      <c r="L213" s="354">
        <f t="shared" si="14"/>
        <v>20965207.559999999</v>
      </c>
      <c r="M213" s="354">
        <f t="shared" si="14"/>
        <v>26418958.370000001</v>
      </c>
      <c r="N213" s="307"/>
      <c r="O213" s="307"/>
      <c r="P213" s="307"/>
      <c r="Q213" s="307"/>
      <c r="R213" s="307"/>
      <c r="S213" s="307"/>
      <c r="T213" s="307"/>
      <c r="U213" s="307"/>
      <c r="V213" s="307"/>
      <c r="W213" s="307"/>
      <c r="X213" s="307"/>
      <c r="Y213" s="307"/>
      <c r="Z213" s="307"/>
      <c r="AA213" s="307"/>
      <c r="AB213" s="307"/>
      <c r="AC213" s="307"/>
      <c r="AD213" s="307"/>
    </row>
    <row r="214" spans="1:30" x14ac:dyDescent="0.2">
      <c r="A214" s="178"/>
      <c r="B214" s="356"/>
      <c r="C214" s="356"/>
      <c r="D214" s="356"/>
      <c r="E214" s="356"/>
      <c r="F214" s="356"/>
      <c r="G214" s="356"/>
      <c r="H214" s="356"/>
      <c r="I214" s="356"/>
      <c r="J214" s="356"/>
      <c r="K214" s="356"/>
      <c r="L214" s="356"/>
      <c r="M214" s="356"/>
      <c r="N214" s="307"/>
      <c r="O214" s="307"/>
      <c r="P214" s="307"/>
      <c r="Q214" s="307"/>
      <c r="R214" s="307"/>
      <c r="S214" s="307"/>
      <c r="T214" s="307"/>
      <c r="U214" s="307"/>
      <c r="V214" s="307"/>
      <c r="W214" s="307"/>
      <c r="X214" s="307"/>
      <c r="Y214" s="307"/>
      <c r="Z214" s="307"/>
      <c r="AA214" s="307"/>
      <c r="AB214" s="307"/>
      <c r="AC214" s="307"/>
      <c r="AD214" s="307"/>
    </row>
    <row r="215" spans="1:30" x14ac:dyDescent="0.2">
      <c r="N215" s="307"/>
      <c r="O215" s="307"/>
      <c r="P215" s="307"/>
      <c r="Q215" s="307"/>
      <c r="R215" s="307"/>
      <c r="S215" s="307"/>
      <c r="T215" s="307"/>
      <c r="U215" s="307"/>
      <c r="V215" s="307"/>
      <c r="W215" s="307"/>
      <c r="X215" s="307"/>
      <c r="Y215" s="307"/>
      <c r="Z215" s="307"/>
      <c r="AA215" s="307"/>
      <c r="AB215" s="307"/>
      <c r="AC215" s="307"/>
      <c r="AD215" s="307"/>
    </row>
    <row r="216" spans="1:30" x14ac:dyDescent="0.2">
      <c r="A216" s="318" t="s">
        <v>208</v>
      </c>
      <c r="B216" s="319"/>
      <c r="C216" s="319"/>
      <c r="D216" s="319"/>
      <c r="E216" s="319"/>
      <c r="F216" s="319"/>
      <c r="G216" s="319"/>
      <c r="H216" s="319"/>
      <c r="I216" s="319"/>
      <c r="J216" s="320"/>
    </row>
    <row r="217" spans="1:30" ht="38.25" x14ac:dyDescent="0.2">
      <c r="A217" s="385" t="s">
        <v>80</v>
      </c>
      <c r="B217" s="385" t="s">
        <v>81</v>
      </c>
      <c r="C217" s="382" t="s">
        <v>82</v>
      </c>
      <c r="D217" s="382" t="s">
        <v>253</v>
      </c>
      <c r="E217" s="382" t="s">
        <v>112</v>
      </c>
      <c r="F217" s="382" t="s">
        <v>114</v>
      </c>
      <c r="G217" s="382" t="s">
        <v>83</v>
      </c>
      <c r="H217" s="383" t="s">
        <v>113</v>
      </c>
      <c r="I217" s="384" t="s">
        <v>84</v>
      </c>
      <c r="J217" s="383" t="s">
        <v>85</v>
      </c>
      <c r="K217" s="278"/>
    </row>
    <row r="218" spans="1:30" x14ac:dyDescent="0.2">
      <c r="A218" s="503" t="s">
        <v>98</v>
      </c>
      <c r="B218" s="504" t="s">
        <v>87</v>
      </c>
      <c r="C218" s="342">
        <v>1200000000</v>
      </c>
      <c r="D218" s="342">
        <v>1200000000</v>
      </c>
      <c r="E218" s="505">
        <v>43539</v>
      </c>
      <c r="F218" s="505">
        <v>43905</v>
      </c>
      <c r="G218" s="506" t="s">
        <v>88</v>
      </c>
      <c r="H218" s="504" t="s">
        <v>89</v>
      </c>
      <c r="I218" s="505">
        <v>39898</v>
      </c>
      <c r="J218" s="507">
        <v>11</v>
      </c>
      <c r="K218" s="278"/>
    </row>
    <row r="219" spans="1:30" x14ac:dyDescent="0.2">
      <c r="A219" s="508" t="s">
        <v>102</v>
      </c>
      <c r="B219" s="509" t="s">
        <v>87</v>
      </c>
      <c r="C219" s="347">
        <v>1948000000</v>
      </c>
      <c r="D219" s="347">
        <v>1948000000</v>
      </c>
      <c r="E219" s="510">
        <v>43815</v>
      </c>
      <c r="F219" s="510">
        <v>44181</v>
      </c>
      <c r="G219" s="511" t="s">
        <v>92</v>
      </c>
      <c r="H219" s="509" t="s">
        <v>93</v>
      </c>
      <c r="I219" s="510">
        <v>40163</v>
      </c>
      <c r="J219" s="512">
        <v>15</v>
      </c>
      <c r="K219" s="278"/>
    </row>
    <row r="220" spans="1:30" x14ac:dyDescent="0.2">
      <c r="A220" s="508" t="s">
        <v>106</v>
      </c>
      <c r="B220" s="509" t="s">
        <v>87</v>
      </c>
      <c r="C220" s="347">
        <v>4037000000</v>
      </c>
      <c r="D220" s="347">
        <v>4037000000</v>
      </c>
      <c r="E220" s="510">
        <v>42493</v>
      </c>
      <c r="F220" s="510">
        <v>42858</v>
      </c>
      <c r="G220" s="511" t="s">
        <v>88</v>
      </c>
      <c r="H220" s="509" t="s">
        <v>89</v>
      </c>
      <c r="I220" s="510">
        <v>40301</v>
      </c>
      <c r="J220" s="512">
        <v>18</v>
      </c>
      <c r="K220" s="278"/>
    </row>
    <row r="221" spans="1:30" x14ac:dyDescent="0.2">
      <c r="A221" s="508" t="s">
        <v>108</v>
      </c>
      <c r="B221" s="509" t="s">
        <v>87</v>
      </c>
      <c r="C221" s="347">
        <v>1000000000</v>
      </c>
      <c r="D221" s="347">
        <v>1000000000</v>
      </c>
      <c r="E221" s="510">
        <v>44292</v>
      </c>
      <c r="F221" s="510">
        <v>44657</v>
      </c>
      <c r="G221" s="511" t="s">
        <v>92</v>
      </c>
      <c r="H221" s="509" t="s">
        <v>93</v>
      </c>
      <c r="I221" s="510">
        <v>40639</v>
      </c>
      <c r="J221" s="512">
        <v>20</v>
      </c>
      <c r="K221" s="278"/>
    </row>
    <row r="222" spans="1:30" x14ac:dyDescent="0.2">
      <c r="A222" s="508" t="s">
        <v>109</v>
      </c>
      <c r="B222" s="509" t="s">
        <v>87</v>
      </c>
      <c r="C222" s="347">
        <v>2700000000</v>
      </c>
      <c r="D222" s="347">
        <v>2700000000</v>
      </c>
      <c r="E222" s="510">
        <v>43259</v>
      </c>
      <c r="F222" s="510">
        <v>43624</v>
      </c>
      <c r="G222" s="511" t="s">
        <v>88</v>
      </c>
      <c r="H222" s="509" t="s">
        <v>89</v>
      </c>
      <c r="I222" s="510">
        <v>40702</v>
      </c>
      <c r="J222" s="512">
        <v>21</v>
      </c>
      <c r="K222" s="278"/>
    </row>
    <row r="223" spans="1:30" x14ac:dyDescent="0.2">
      <c r="A223" s="508" t="s">
        <v>110</v>
      </c>
      <c r="B223" s="509" t="s">
        <v>87</v>
      </c>
      <c r="C223" s="347">
        <v>700000000</v>
      </c>
      <c r="D223" s="347">
        <v>700000000</v>
      </c>
      <c r="E223" s="510">
        <v>43259</v>
      </c>
      <c r="F223" s="510">
        <v>43624</v>
      </c>
      <c r="G223" s="511" t="s">
        <v>92</v>
      </c>
      <c r="H223" s="509" t="s">
        <v>93</v>
      </c>
      <c r="I223" s="510">
        <v>40702</v>
      </c>
      <c r="J223" s="512">
        <v>22</v>
      </c>
      <c r="K223" s="278"/>
    </row>
    <row r="224" spans="1:30" x14ac:dyDescent="0.2">
      <c r="A224" s="508" t="s">
        <v>130</v>
      </c>
      <c r="B224" s="509" t="s">
        <v>87</v>
      </c>
      <c r="C224" s="347">
        <v>1500000000</v>
      </c>
      <c r="D224" s="347">
        <v>1500000000</v>
      </c>
      <c r="E224" s="510">
        <v>46308</v>
      </c>
      <c r="F224" s="510">
        <v>46673</v>
      </c>
      <c r="G224" s="511" t="s">
        <v>92</v>
      </c>
      <c r="H224" s="509" t="s">
        <v>93</v>
      </c>
      <c r="I224" s="510">
        <v>40829</v>
      </c>
      <c r="J224" s="512">
        <v>24</v>
      </c>
      <c r="K224" s="278"/>
    </row>
    <row r="225" spans="1:11" x14ac:dyDescent="0.2">
      <c r="A225" s="508" t="s">
        <v>132</v>
      </c>
      <c r="B225" s="509" t="s">
        <v>87</v>
      </c>
      <c r="C225" s="347">
        <v>738000000</v>
      </c>
      <c r="D225" s="347">
        <v>738000000</v>
      </c>
      <c r="E225" s="510">
        <v>42543</v>
      </c>
      <c r="F225" s="510">
        <v>42908</v>
      </c>
      <c r="G225" s="511" t="s">
        <v>92</v>
      </c>
      <c r="H225" s="509" t="s">
        <v>93</v>
      </c>
      <c r="I225" s="510">
        <v>40899</v>
      </c>
      <c r="J225" s="512">
        <v>27</v>
      </c>
      <c r="K225" s="278"/>
    </row>
    <row r="226" spans="1:11" x14ac:dyDescent="0.2">
      <c r="A226" s="508" t="s">
        <v>133</v>
      </c>
      <c r="B226" s="509" t="s">
        <v>105</v>
      </c>
      <c r="C226" s="347">
        <v>500000000</v>
      </c>
      <c r="D226" s="347">
        <v>3875000000</v>
      </c>
      <c r="E226" s="510">
        <v>42760</v>
      </c>
      <c r="F226" s="510">
        <v>43125</v>
      </c>
      <c r="G226" s="511" t="s">
        <v>92</v>
      </c>
      <c r="H226" s="509" t="s">
        <v>93</v>
      </c>
      <c r="I226" s="510">
        <v>40925</v>
      </c>
      <c r="J226" s="512">
        <v>28</v>
      </c>
      <c r="K226" s="278"/>
    </row>
    <row r="227" spans="1:11" x14ac:dyDescent="0.2">
      <c r="A227" s="508" t="s">
        <v>135</v>
      </c>
      <c r="B227" s="509" t="s">
        <v>87</v>
      </c>
      <c r="C227" s="347">
        <v>1400000000</v>
      </c>
      <c r="D227" s="347">
        <v>1400000000</v>
      </c>
      <c r="E227" s="510">
        <v>42892</v>
      </c>
      <c r="F227" s="510">
        <v>43257</v>
      </c>
      <c r="G227" s="511" t="s">
        <v>88</v>
      </c>
      <c r="H227" s="509" t="s">
        <v>89</v>
      </c>
      <c r="I227" s="510">
        <v>41066</v>
      </c>
      <c r="J227" s="512">
        <v>30</v>
      </c>
      <c r="K227" s="278"/>
    </row>
    <row r="228" spans="1:11" x14ac:dyDescent="0.2">
      <c r="A228" s="508" t="s">
        <v>136</v>
      </c>
      <c r="B228" s="509" t="s">
        <v>105</v>
      </c>
      <c r="C228" s="347">
        <v>650000000</v>
      </c>
      <c r="D228" s="347">
        <v>4903762499.9999905</v>
      </c>
      <c r="E228" s="510">
        <v>43635</v>
      </c>
      <c r="F228" s="510">
        <v>44001</v>
      </c>
      <c r="G228" s="511" t="s">
        <v>92</v>
      </c>
      <c r="H228" s="509" t="s">
        <v>93</v>
      </c>
      <c r="I228" s="510">
        <v>41079</v>
      </c>
      <c r="J228" s="512">
        <v>31</v>
      </c>
      <c r="K228" s="278"/>
    </row>
    <row r="229" spans="1:11" x14ac:dyDescent="0.2">
      <c r="A229" s="508" t="s">
        <v>138</v>
      </c>
      <c r="B229" s="509" t="s">
        <v>105</v>
      </c>
      <c r="C229" s="347">
        <v>1000000000</v>
      </c>
      <c r="D229" s="347">
        <v>7450000000</v>
      </c>
      <c r="E229" s="510">
        <v>43045</v>
      </c>
      <c r="F229" s="510">
        <v>43410</v>
      </c>
      <c r="G229" s="511" t="s">
        <v>92</v>
      </c>
      <c r="H229" s="509" t="s">
        <v>93</v>
      </c>
      <c r="I229" s="510">
        <v>41219</v>
      </c>
      <c r="J229" s="512">
        <v>32</v>
      </c>
      <c r="K229" s="278"/>
    </row>
    <row r="230" spans="1:11" x14ac:dyDescent="0.2">
      <c r="A230" s="508" t="s">
        <v>139</v>
      </c>
      <c r="B230" s="509" t="s">
        <v>87</v>
      </c>
      <c r="C230" s="347">
        <v>1000000000</v>
      </c>
      <c r="D230" s="347">
        <v>1000000000</v>
      </c>
      <c r="E230" s="510">
        <v>43802</v>
      </c>
      <c r="F230" s="510">
        <v>44168</v>
      </c>
      <c r="G230" s="511" t="s">
        <v>92</v>
      </c>
      <c r="H230" s="509" t="s">
        <v>93</v>
      </c>
      <c r="I230" s="510">
        <v>41246</v>
      </c>
      <c r="J230" s="512">
        <v>34</v>
      </c>
      <c r="K230" s="278"/>
    </row>
    <row r="231" spans="1:11" x14ac:dyDescent="0.2">
      <c r="A231" s="508" t="s">
        <v>140</v>
      </c>
      <c r="B231" s="509" t="s">
        <v>87</v>
      </c>
      <c r="C231" s="347">
        <v>1000000000</v>
      </c>
      <c r="D231" s="347">
        <v>1000000000</v>
      </c>
      <c r="E231" s="510">
        <v>43437</v>
      </c>
      <c r="F231" s="510">
        <v>43802</v>
      </c>
      <c r="G231" s="511" t="s">
        <v>88</v>
      </c>
      <c r="H231" s="509" t="s">
        <v>89</v>
      </c>
      <c r="I231" s="510">
        <v>41246</v>
      </c>
      <c r="J231" s="512">
        <v>35</v>
      </c>
      <c r="K231" s="278"/>
    </row>
    <row r="232" spans="1:11" x14ac:dyDescent="0.2">
      <c r="A232" s="508" t="s">
        <v>141</v>
      </c>
      <c r="B232" s="509" t="s">
        <v>87</v>
      </c>
      <c r="C232" s="347">
        <v>5220000000</v>
      </c>
      <c r="D232" s="347">
        <v>5220000000</v>
      </c>
      <c r="E232" s="510">
        <v>43802</v>
      </c>
      <c r="F232" s="510">
        <v>44168</v>
      </c>
      <c r="G232" s="511" t="s">
        <v>88</v>
      </c>
      <c r="H232" s="509" t="s">
        <v>89</v>
      </c>
      <c r="I232" s="510">
        <v>41246</v>
      </c>
      <c r="J232" s="512">
        <v>33</v>
      </c>
      <c r="K232" s="278"/>
    </row>
    <row r="233" spans="1:11" x14ac:dyDescent="0.2">
      <c r="A233" s="508" t="s">
        <v>142</v>
      </c>
      <c r="B233" s="509" t="s">
        <v>87</v>
      </c>
      <c r="C233" s="347">
        <v>1000000000</v>
      </c>
      <c r="D233" s="347">
        <v>1000000000</v>
      </c>
      <c r="E233" s="510">
        <v>46769</v>
      </c>
      <c r="F233" s="510">
        <v>47135</v>
      </c>
      <c r="G233" s="511" t="s">
        <v>92</v>
      </c>
      <c r="H233" s="509" t="s">
        <v>93</v>
      </c>
      <c r="I233" s="510">
        <v>41291</v>
      </c>
      <c r="J233" s="512">
        <v>36</v>
      </c>
      <c r="K233" s="278"/>
    </row>
    <row r="234" spans="1:11" x14ac:dyDescent="0.2">
      <c r="A234" s="508" t="s">
        <v>143</v>
      </c>
      <c r="B234" s="509" t="s">
        <v>105</v>
      </c>
      <c r="C234" s="347">
        <v>1000000000</v>
      </c>
      <c r="D234" s="347">
        <v>7409300000</v>
      </c>
      <c r="E234" s="510">
        <v>44956</v>
      </c>
      <c r="F234" s="510">
        <v>45321</v>
      </c>
      <c r="G234" s="511" t="s">
        <v>92</v>
      </c>
      <c r="H234" s="509" t="s">
        <v>93</v>
      </c>
      <c r="I234" s="510">
        <v>41304</v>
      </c>
      <c r="J234" s="512">
        <v>37</v>
      </c>
      <c r="K234" s="278"/>
    </row>
    <row r="235" spans="1:11" x14ac:dyDescent="0.2">
      <c r="A235" s="508" t="s">
        <v>146</v>
      </c>
      <c r="B235" s="509" t="s">
        <v>87</v>
      </c>
      <c r="C235" s="513">
        <v>5000000000</v>
      </c>
      <c r="D235" s="513">
        <v>5000000000</v>
      </c>
      <c r="E235" s="514">
        <v>44181</v>
      </c>
      <c r="F235" s="510">
        <v>44546</v>
      </c>
      <c r="G235" s="511" t="s">
        <v>88</v>
      </c>
      <c r="H235" s="509" t="s">
        <v>89</v>
      </c>
      <c r="I235" s="510">
        <v>41500</v>
      </c>
      <c r="J235" s="512">
        <v>38</v>
      </c>
      <c r="K235" s="278"/>
    </row>
    <row r="236" spans="1:11" x14ac:dyDescent="0.2">
      <c r="A236" s="508" t="s">
        <v>147</v>
      </c>
      <c r="B236" s="515" t="s">
        <v>87</v>
      </c>
      <c r="C236" s="516">
        <v>550000000</v>
      </c>
      <c r="D236" s="516">
        <v>550000000</v>
      </c>
      <c r="E236" s="517">
        <v>44181</v>
      </c>
      <c r="F236" s="518">
        <v>44546</v>
      </c>
      <c r="G236" s="511" t="s">
        <v>92</v>
      </c>
      <c r="H236" s="509" t="s">
        <v>93</v>
      </c>
      <c r="I236" s="510">
        <v>41506</v>
      </c>
      <c r="J236" s="512">
        <v>39</v>
      </c>
      <c r="K236" s="278"/>
    </row>
    <row r="237" spans="1:11" s="307" customFormat="1" x14ac:dyDescent="0.2">
      <c r="A237" s="508" t="s">
        <v>148</v>
      </c>
      <c r="B237" s="515" t="s">
        <v>87</v>
      </c>
      <c r="C237" s="516">
        <v>150000000</v>
      </c>
      <c r="D237" s="516">
        <v>150000000</v>
      </c>
      <c r="E237" s="517">
        <v>47002</v>
      </c>
      <c r="F237" s="517">
        <v>47367</v>
      </c>
      <c r="G237" s="511" t="s">
        <v>92</v>
      </c>
      <c r="H237" s="512" t="s">
        <v>93</v>
      </c>
      <c r="I237" s="510">
        <v>41523</v>
      </c>
      <c r="J237" s="512">
        <v>40</v>
      </c>
      <c r="K237" s="279"/>
    </row>
    <row r="238" spans="1:11" s="307" customFormat="1" x14ac:dyDescent="0.2">
      <c r="A238" s="508" t="s">
        <v>149</v>
      </c>
      <c r="B238" s="515" t="s">
        <v>151</v>
      </c>
      <c r="C238" s="516">
        <v>700000000</v>
      </c>
      <c r="D238" s="516">
        <v>647500000</v>
      </c>
      <c r="E238" s="517">
        <v>43437</v>
      </c>
      <c r="F238" s="517">
        <v>43802</v>
      </c>
      <c r="G238" s="519" t="s">
        <v>88</v>
      </c>
      <c r="H238" s="515" t="s">
        <v>89</v>
      </c>
      <c r="I238" s="517">
        <v>41611</v>
      </c>
      <c r="J238" s="515">
        <v>41</v>
      </c>
      <c r="K238" s="279"/>
    </row>
    <row r="239" spans="1:11" s="307" customFormat="1" x14ac:dyDescent="0.2">
      <c r="A239" s="508" t="s">
        <v>150</v>
      </c>
      <c r="B239" s="515" t="s">
        <v>151</v>
      </c>
      <c r="C239" s="516">
        <v>300000000</v>
      </c>
      <c r="D239" s="516">
        <v>277500000</v>
      </c>
      <c r="E239" s="517">
        <v>43437</v>
      </c>
      <c r="F239" s="517">
        <v>43802</v>
      </c>
      <c r="G239" s="519" t="s">
        <v>92</v>
      </c>
      <c r="H239" s="515" t="s">
        <v>93</v>
      </c>
      <c r="I239" s="517">
        <v>41611</v>
      </c>
      <c r="J239" s="515">
        <v>42</v>
      </c>
      <c r="K239" s="279"/>
    </row>
    <row r="240" spans="1:11" s="307" customFormat="1" x14ac:dyDescent="0.2">
      <c r="A240" s="508" t="s">
        <v>186</v>
      </c>
      <c r="B240" s="515" t="s">
        <v>105</v>
      </c>
      <c r="C240" s="516">
        <v>500000000</v>
      </c>
      <c r="D240" s="516">
        <v>4122500000</v>
      </c>
      <c r="E240" s="517">
        <v>44267</v>
      </c>
      <c r="F240" s="517">
        <v>44632</v>
      </c>
      <c r="G240" s="519" t="s">
        <v>92</v>
      </c>
      <c r="H240" s="515" t="s">
        <v>93</v>
      </c>
      <c r="I240" s="517">
        <v>41710</v>
      </c>
      <c r="J240" s="515">
        <v>43</v>
      </c>
      <c r="K240" s="279"/>
    </row>
    <row r="241" spans="1:11" s="307" customFormat="1" x14ac:dyDescent="0.2">
      <c r="A241" s="508" t="s">
        <v>224</v>
      </c>
      <c r="B241" s="515" t="s">
        <v>87</v>
      </c>
      <c r="C241" s="516">
        <v>3125000000</v>
      </c>
      <c r="D241" s="516">
        <v>3125000000</v>
      </c>
      <c r="E241" s="517">
        <v>44602</v>
      </c>
      <c r="F241" s="517">
        <v>44967</v>
      </c>
      <c r="G241" s="519" t="s">
        <v>88</v>
      </c>
      <c r="H241" s="515" t="s">
        <v>89</v>
      </c>
      <c r="I241" s="517">
        <v>42073</v>
      </c>
      <c r="J241" s="515">
        <v>44</v>
      </c>
      <c r="K241" s="279"/>
    </row>
    <row r="242" spans="1:11" s="307" customFormat="1" x14ac:dyDescent="0.2">
      <c r="A242" s="508" t="s">
        <v>225</v>
      </c>
      <c r="B242" s="515" t="s">
        <v>87</v>
      </c>
      <c r="C242" s="516">
        <v>1150000000</v>
      </c>
      <c r="D242" s="516">
        <v>1150000000</v>
      </c>
      <c r="E242" s="517">
        <v>44470</v>
      </c>
      <c r="F242" s="517">
        <v>44835</v>
      </c>
      <c r="G242" s="519" t="s">
        <v>92</v>
      </c>
      <c r="H242" s="515" t="s">
        <v>93</v>
      </c>
      <c r="I242" s="517">
        <v>42095</v>
      </c>
      <c r="J242" s="515">
        <v>45</v>
      </c>
      <c r="K242" s="279"/>
    </row>
    <row r="243" spans="1:11" s="307" customFormat="1" x14ac:dyDescent="0.2">
      <c r="A243" s="621" t="s">
        <v>254</v>
      </c>
      <c r="B243" s="529" t="s">
        <v>105</v>
      </c>
      <c r="C243" s="622">
        <v>500000000</v>
      </c>
      <c r="D243" s="622">
        <v>4636750000</v>
      </c>
      <c r="E243" s="528">
        <v>44497</v>
      </c>
      <c r="F243" s="528">
        <v>44862</v>
      </c>
      <c r="G243" s="601" t="s">
        <v>92</v>
      </c>
      <c r="H243" s="529" t="s">
        <v>93</v>
      </c>
      <c r="I243" s="528">
        <v>42305</v>
      </c>
      <c r="J243" s="529">
        <v>46</v>
      </c>
      <c r="K243" s="279"/>
    </row>
    <row r="244" spans="1:11" x14ac:dyDescent="0.2">
      <c r="K244" s="278"/>
    </row>
    <row r="245" spans="1:11" x14ac:dyDescent="0.2">
      <c r="C245" s="467"/>
    </row>
  </sheetData>
  <mergeCells count="8">
    <mergeCell ref="A144:F144"/>
    <mergeCell ref="G144:L144"/>
    <mergeCell ref="A5:F5"/>
    <mergeCell ref="D40:E40"/>
    <mergeCell ref="A48:F48"/>
    <mergeCell ref="A61:F61"/>
    <mergeCell ref="A73:F73"/>
    <mergeCell ref="A108:F10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M115"/>
  <sheetViews>
    <sheetView topLeftCell="A97" workbookViewId="0">
      <selection activeCell="G116" sqref="G116"/>
    </sheetView>
  </sheetViews>
  <sheetFormatPr baseColWidth="10" defaultRowHeight="12.75" x14ac:dyDescent="0.2"/>
  <cols>
    <col min="1" max="1" width="54" style="3" customWidth="1"/>
    <col min="2" max="2" width="24.5703125" style="3" bestFit="1" customWidth="1"/>
    <col min="3" max="3" width="23.85546875" style="3" customWidth="1"/>
    <col min="4" max="4" width="38.85546875" style="3" bestFit="1" customWidth="1"/>
    <col min="5" max="5" width="22.140625" style="3" bestFit="1" customWidth="1"/>
    <col min="6" max="6" width="24" style="3" bestFit="1" customWidth="1"/>
    <col min="7" max="10" width="22.140625" style="3" bestFit="1" customWidth="1"/>
    <col min="11" max="11" width="23.42578125" style="3" bestFit="1" customWidth="1"/>
    <col min="12" max="12" width="24.7109375" style="3" bestFit="1" customWidth="1"/>
    <col min="13" max="13" width="15.5703125" style="3" bestFit="1" customWidth="1"/>
    <col min="14" max="16384" width="11.42578125" style="3"/>
  </cols>
  <sheetData>
    <row r="1" spans="1:7" x14ac:dyDescent="0.2">
      <c r="A1" s="22" t="s">
        <v>0</v>
      </c>
      <c r="B1" s="18"/>
      <c r="C1" s="18"/>
      <c r="D1" s="18"/>
      <c r="E1" s="18"/>
    </row>
    <row r="2" spans="1:7" x14ac:dyDescent="0.2">
      <c r="A2" s="18" t="s">
        <v>1</v>
      </c>
      <c r="B2" s="18"/>
      <c r="C2" s="26">
        <v>40724</v>
      </c>
      <c r="E2" s="18"/>
    </row>
    <row r="3" spans="1:7" x14ac:dyDescent="0.2">
      <c r="A3" s="18" t="s">
        <v>9</v>
      </c>
      <c r="B3" s="18"/>
      <c r="C3" s="8" t="s">
        <v>10</v>
      </c>
      <c r="E3" s="18"/>
      <c r="G3" s="46"/>
    </row>
    <row r="4" spans="1:7" x14ac:dyDescent="0.2">
      <c r="A4" s="18"/>
      <c r="B4" s="18"/>
      <c r="C4" s="18"/>
      <c r="D4" s="18"/>
      <c r="E4" s="18"/>
      <c r="G4" s="60"/>
    </row>
    <row r="5" spans="1:7" x14ac:dyDescent="0.2">
      <c r="A5" s="638" t="s">
        <v>13</v>
      </c>
      <c r="B5" s="639"/>
      <c r="C5" s="639"/>
      <c r="D5" s="639"/>
      <c r="E5" s="639"/>
      <c r="F5" s="640"/>
      <c r="G5" s="60"/>
    </row>
    <row r="6" spans="1:7" ht="12.75" customHeight="1" x14ac:dyDescent="0.2">
      <c r="A6" s="34"/>
      <c r="B6" s="34" t="s">
        <v>4</v>
      </c>
      <c r="C6" s="34" t="s">
        <v>5</v>
      </c>
      <c r="D6" s="34" t="s">
        <v>76</v>
      </c>
      <c r="E6" s="24" t="s">
        <v>8</v>
      </c>
      <c r="F6" s="59" t="s">
        <v>11</v>
      </c>
      <c r="G6" s="29"/>
    </row>
    <row r="7" spans="1:7" x14ac:dyDescent="0.2">
      <c r="A7" s="10" t="s">
        <v>2</v>
      </c>
      <c r="B7" s="20">
        <v>28693093779.5</v>
      </c>
      <c r="C7" s="10">
        <f>B7/$B$10</f>
        <v>0.74104980558481981</v>
      </c>
      <c r="D7" s="7">
        <v>0.4874</v>
      </c>
      <c r="E7" s="39">
        <v>24466</v>
      </c>
      <c r="F7" s="37">
        <v>1172774.21</v>
      </c>
      <c r="G7" s="60"/>
    </row>
    <row r="8" spans="1:7" x14ac:dyDescent="0.2">
      <c r="A8" s="10" t="s">
        <v>3</v>
      </c>
      <c r="B8" s="13">
        <v>4927353163</v>
      </c>
      <c r="C8" s="10">
        <f>B8/$B$10</f>
        <v>0.12725759486060292</v>
      </c>
      <c r="D8" s="7">
        <v>0.13500000000000001</v>
      </c>
      <c r="E8" s="41">
        <v>417</v>
      </c>
      <c r="F8" s="32">
        <v>11816194.640000001</v>
      </c>
      <c r="G8" s="60"/>
    </row>
    <row r="9" spans="1:7" x14ac:dyDescent="0.2">
      <c r="A9" s="10" t="s">
        <v>6</v>
      </c>
      <c r="B9" s="27">
        <v>5099074422</v>
      </c>
      <c r="C9" s="10">
        <f>B9/$B$10</f>
        <v>0.13169259955457732</v>
      </c>
      <c r="D9" s="21"/>
      <c r="E9" s="68"/>
      <c r="F9" s="14"/>
      <c r="G9" s="46"/>
    </row>
    <row r="10" spans="1:7" x14ac:dyDescent="0.2">
      <c r="A10" s="12" t="s">
        <v>7</v>
      </c>
      <c r="B10" s="28">
        <f>SUM(B7:B9)</f>
        <v>38719521364.5</v>
      </c>
      <c r="C10" s="12">
        <f>B10/$B$10</f>
        <v>1</v>
      </c>
      <c r="D10" s="12">
        <f>B7/(B7+B8)*D7+B8/(B7+B8)*D8</f>
        <v>0.43575288009077012</v>
      </c>
      <c r="E10" s="64">
        <f>SUM(E7:E9)</f>
        <v>24883</v>
      </c>
      <c r="F10" s="52">
        <f>(B7+B8)/E10</f>
        <v>1351141.2186030624</v>
      </c>
      <c r="G10" s="46"/>
    </row>
    <row r="12" spans="1:7" x14ac:dyDescent="0.2">
      <c r="A12" s="638" t="s">
        <v>36</v>
      </c>
      <c r="B12" s="639"/>
      <c r="C12" s="639"/>
      <c r="D12" s="639"/>
      <c r="E12" s="639"/>
      <c r="F12" s="640"/>
    </row>
    <row r="13" spans="1:7" x14ac:dyDescent="0.2">
      <c r="A13" s="62" t="s">
        <v>14</v>
      </c>
      <c r="B13" s="11"/>
      <c r="C13" s="11"/>
      <c r="D13" s="11"/>
      <c r="E13" s="11"/>
      <c r="F13" s="11"/>
    </row>
    <row r="14" spans="1:7" x14ac:dyDescent="0.2">
      <c r="A14" s="77"/>
      <c r="B14" s="60"/>
      <c r="C14" s="60"/>
      <c r="D14" s="60"/>
      <c r="E14" s="60"/>
      <c r="F14" s="60"/>
    </row>
    <row r="15" spans="1:7" x14ac:dyDescent="0.2">
      <c r="A15" s="16" t="s">
        <v>31</v>
      </c>
      <c r="B15" s="30"/>
      <c r="C15" s="45"/>
      <c r="D15" s="46"/>
      <c r="E15" s="46"/>
      <c r="F15" s="46"/>
    </row>
    <row r="16" spans="1:7" x14ac:dyDescent="0.2">
      <c r="A16" s="72"/>
      <c r="B16" s="76"/>
      <c r="C16" s="69"/>
    </row>
    <row r="17" spans="1:6" x14ac:dyDescent="0.2">
      <c r="A17" s="78" t="s">
        <v>15</v>
      </c>
      <c r="B17" s="61" t="s">
        <v>16</v>
      </c>
      <c r="C17" s="31" t="s">
        <v>17</v>
      </c>
      <c r="D17" s="90" t="s">
        <v>35</v>
      </c>
    </row>
    <row r="18" spans="1:6" x14ac:dyDescent="0.2">
      <c r="A18" s="83" t="s">
        <v>18</v>
      </c>
      <c r="B18" s="44">
        <v>4130794563</v>
      </c>
      <c r="C18" s="35">
        <v>5674</v>
      </c>
      <c r="D18" s="92">
        <f>B18/$B$29</f>
        <v>0.14396476708549621</v>
      </c>
    </row>
    <row r="19" spans="1:6" x14ac:dyDescent="0.2">
      <c r="A19" s="74" t="s">
        <v>19</v>
      </c>
      <c r="B19" s="54">
        <v>4328749015</v>
      </c>
      <c r="C19" s="19">
        <v>3599</v>
      </c>
      <c r="D19" s="92">
        <f t="shared" ref="D19:D29" si="0">B19/$B$29</f>
        <v>0.15086379489747725</v>
      </c>
    </row>
    <row r="20" spans="1:6" x14ac:dyDescent="0.2">
      <c r="A20" s="74" t="s">
        <v>20</v>
      </c>
      <c r="B20" s="54">
        <v>20233550202</v>
      </c>
      <c r="C20" s="19">
        <v>15193</v>
      </c>
      <c r="D20" s="92">
        <f t="shared" si="0"/>
        <v>0.70517143801702653</v>
      </c>
    </row>
    <row r="21" spans="1:6" x14ac:dyDescent="0.2">
      <c r="A21" s="74" t="s">
        <v>21</v>
      </c>
      <c r="B21" s="54"/>
      <c r="C21" s="19"/>
      <c r="D21" s="92">
        <f t="shared" si="0"/>
        <v>0</v>
      </c>
    </row>
    <row r="22" spans="1:6" x14ac:dyDescent="0.2">
      <c r="A22" s="74" t="s">
        <v>22</v>
      </c>
      <c r="B22" s="71"/>
      <c r="C22" s="71"/>
      <c r="D22" s="92">
        <f t="shared" si="0"/>
        <v>0</v>
      </c>
    </row>
    <row r="23" spans="1:6" x14ac:dyDescent="0.2">
      <c r="A23" s="74" t="s">
        <v>23</v>
      </c>
      <c r="B23" s="71"/>
      <c r="C23" s="71"/>
      <c r="D23" s="92">
        <f t="shared" si="0"/>
        <v>0</v>
      </c>
    </row>
    <row r="24" spans="1:6" x14ac:dyDescent="0.2">
      <c r="A24" s="74" t="s">
        <v>24</v>
      </c>
      <c r="B24" s="71"/>
      <c r="C24" s="71"/>
      <c r="D24" s="92">
        <f t="shared" si="0"/>
        <v>0</v>
      </c>
    </row>
    <row r="25" spans="1:6" x14ac:dyDescent="0.2">
      <c r="A25" s="74" t="s">
        <v>25</v>
      </c>
      <c r="B25" s="71"/>
      <c r="C25" s="71"/>
      <c r="D25" s="92">
        <f t="shared" si="0"/>
        <v>0</v>
      </c>
    </row>
    <row r="26" spans="1:6" x14ac:dyDescent="0.2">
      <c r="A26" s="74" t="s">
        <v>26</v>
      </c>
      <c r="B26" s="71"/>
      <c r="C26" s="71"/>
      <c r="D26" s="92">
        <f t="shared" si="0"/>
        <v>0</v>
      </c>
    </row>
    <row r="27" spans="1:6" x14ac:dyDescent="0.2">
      <c r="A27" s="74" t="s">
        <v>27</v>
      </c>
      <c r="B27" s="71"/>
      <c r="C27" s="71"/>
      <c r="D27" s="92">
        <f t="shared" si="0"/>
        <v>0</v>
      </c>
    </row>
    <row r="28" spans="1:6" ht="13.5" thickBot="1" x14ac:dyDescent="0.25">
      <c r="A28" s="38" t="s">
        <v>28</v>
      </c>
      <c r="B28" s="56"/>
      <c r="C28" s="56"/>
      <c r="D28" s="92">
        <f t="shared" si="0"/>
        <v>0</v>
      </c>
    </row>
    <row r="29" spans="1:6" ht="13.5" thickTop="1" x14ac:dyDescent="0.2">
      <c r="A29" s="49" t="s">
        <v>4</v>
      </c>
      <c r="B29" s="5">
        <f>SUM(B18:B28)</f>
        <v>28693093780</v>
      </c>
      <c r="C29" s="5">
        <f>SUM(C18:C28)</f>
        <v>24466</v>
      </c>
      <c r="D29" s="10">
        <f t="shared" si="0"/>
        <v>1</v>
      </c>
    </row>
    <row r="30" spans="1:6" x14ac:dyDescent="0.2">
      <c r="A30" s="47"/>
      <c r="B30" s="82"/>
      <c r="C30" s="82"/>
    </row>
    <row r="31" spans="1:6" x14ac:dyDescent="0.2">
      <c r="A31" s="42" t="s">
        <v>32</v>
      </c>
      <c r="B31" s="33"/>
      <c r="C31" s="33"/>
      <c r="D31" s="4"/>
      <c r="E31" s="4"/>
      <c r="F31" s="4"/>
    </row>
    <row r="32" spans="1:6" x14ac:dyDescent="0.2">
      <c r="A32" s="15"/>
      <c r="B32" s="15"/>
      <c r="C32" s="15"/>
    </row>
    <row r="33" spans="1:6" x14ac:dyDescent="0.2">
      <c r="A33" s="88" t="s">
        <v>29</v>
      </c>
      <c r="B33" s="89" t="s">
        <v>16</v>
      </c>
      <c r="C33" s="89" t="s">
        <v>17</v>
      </c>
      <c r="D33" s="90" t="s">
        <v>35</v>
      </c>
    </row>
    <row r="34" spans="1:6" x14ac:dyDescent="0.2">
      <c r="A34" s="67" t="s">
        <v>18</v>
      </c>
      <c r="B34" s="54">
        <v>5674711384</v>
      </c>
      <c r="C34" s="19">
        <v>7220</v>
      </c>
      <c r="D34" s="91">
        <f>B34/$B$29</f>
        <v>0.19777272634000362</v>
      </c>
    </row>
    <row r="35" spans="1:6" x14ac:dyDescent="0.2">
      <c r="A35" s="67" t="s">
        <v>19</v>
      </c>
      <c r="B35" s="54">
        <v>7105858768</v>
      </c>
      <c r="C35" s="19">
        <v>5884</v>
      </c>
      <c r="D35" s="92">
        <f t="shared" ref="D35:D45" si="1">B35/$B$29</f>
        <v>0.24765049117683538</v>
      </c>
    </row>
    <row r="36" spans="1:6" x14ac:dyDescent="0.2">
      <c r="A36" s="67" t="s">
        <v>20</v>
      </c>
      <c r="B36" s="54">
        <v>13418982548</v>
      </c>
      <c r="C36" s="19">
        <v>9893</v>
      </c>
      <c r="D36" s="92">
        <f t="shared" si="1"/>
        <v>0.46767290592252059</v>
      </c>
    </row>
    <row r="37" spans="1:6" x14ac:dyDescent="0.2">
      <c r="A37" s="67" t="s">
        <v>21</v>
      </c>
      <c r="B37" s="54">
        <v>2223965278</v>
      </c>
      <c r="C37" s="19">
        <v>1332</v>
      </c>
      <c r="D37" s="92">
        <f t="shared" si="1"/>
        <v>7.7508730674075113E-2</v>
      </c>
    </row>
    <row r="38" spans="1:6" x14ac:dyDescent="0.2">
      <c r="A38" s="67" t="s">
        <v>22</v>
      </c>
      <c r="B38" s="54">
        <v>269575801</v>
      </c>
      <c r="C38" s="19">
        <v>137</v>
      </c>
      <c r="D38" s="92">
        <f t="shared" si="1"/>
        <v>9.3951458517137296E-3</v>
      </c>
    </row>
    <row r="39" spans="1:6" x14ac:dyDescent="0.2">
      <c r="A39" s="67" t="s">
        <v>23</v>
      </c>
      <c r="B39" s="54"/>
      <c r="C39" s="19"/>
      <c r="D39" s="92">
        <f t="shared" si="1"/>
        <v>0</v>
      </c>
    </row>
    <row r="40" spans="1:6" x14ac:dyDescent="0.2">
      <c r="A40" s="67" t="s">
        <v>24</v>
      </c>
      <c r="B40" s="17"/>
      <c r="C40" s="70"/>
      <c r="D40" s="92">
        <f t="shared" si="1"/>
        <v>0</v>
      </c>
    </row>
    <row r="41" spans="1:6" x14ac:dyDescent="0.2">
      <c r="A41" s="67" t="s">
        <v>25</v>
      </c>
      <c r="B41" s="71"/>
      <c r="C41" s="71"/>
      <c r="D41" s="92">
        <f t="shared" si="1"/>
        <v>0</v>
      </c>
    </row>
    <row r="42" spans="1:6" x14ac:dyDescent="0.2">
      <c r="A42" s="67" t="s">
        <v>26</v>
      </c>
      <c r="B42" s="71"/>
      <c r="C42" s="71"/>
      <c r="D42" s="92">
        <f t="shared" si="1"/>
        <v>0</v>
      </c>
    </row>
    <row r="43" spans="1:6" x14ac:dyDescent="0.2">
      <c r="A43" s="67" t="s">
        <v>27</v>
      </c>
      <c r="B43" s="71"/>
      <c r="C43" s="71"/>
      <c r="D43" s="92">
        <f t="shared" si="1"/>
        <v>0</v>
      </c>
    </row>
    <row r="44" spans="1:6" ht="13.5" thickBot="1" x14ac:dyDescent="0.25">
      <c r="A44" s="43" t="s">
        <v>28</v>
      </c>
      <c r="B44" s="56"/>
      <c r="C44" s="56"/>
      <c r="D44" s="92">
        <f t="shared" si="1"/>
        <v>0</v>
      </c>
    </row>
    <row r="45" spans="1:6" ht="13.5" thickTop="1" x14ac:dyDescent="0.2">
      <c r="A45" s="19" t="s">
        <v>4</v>
      </c>
      <c r="B45" s="53">
        <f>SUM(B34:B44)</f>
        <v>28693093779</v>
      </c>
      <c r="C45" s="53">
        <f>SUM(C34:C44)</f>
        <v>24466</v>
      </c>
      <c r="D45" s="10">
        <f t="shared" si="1"/>
        <v>0.99999999996514843</v>
      </c>
    </row>
    <row r="47" spans="1:6" x14ac:dyDescent="0.2">
      <c r="A47" s="641" t="s">
        <v>30</v>
      </c>
      <c r="B47" s="641"/>
      <c r="C47" s="641"/>
      <c r="D47" s="641"/>
      <c r="E47" s="641"/>
      <c r="F47" s="641"/>
    </row>
    <row r="48" spans="1:6" x14ac:dyDescent="0.2">
      <c r="A48" s="81"/>
      <c r="B48" s="51"/>
      <c r="C48" s="51"/>
    </row>
    <row r="49" spans="1:4" x14ac:dyDescent="0.2">
      <c r="A49" s="42" t="s">
        <v>33</v>
      </c>
      <c r="B49" s="84"/>
      <c r="C49" s="84"/>
    </row>
    <row r="50" spans="1:4" x14ac:dyDescent="0.2">
      <c r="A50" s="86"/>
      <c r="B50" s="86"/>
      <c r="C50" s="86"/>
    </row>
    <row r="51" spans="1:4" x14ac:dyDescent="0.2">
      <c r="A51" s="85" t="s">
        <v>15</v>
      </c>
      <c r="B51" s="48" t="s">
        <v>16</v>
      </c>
      <c r="C51" s="58" t="s">
        <v>17</v>
      </c>
      <c r="D51" s="90" t="s">
        <v>35</v>
      </c>
    </row>
    <row r="52" spans="1:4" x14ac:dyDescent="0.2">
      <c r="A52" s="6" t="s">
        <v>18</v>
      </c>
      <c r="B52" s="23">
        <v>4619001461</v>
      </c>
      <c r="C52" s="73">
        <v>389</v>
      </c>
      <c r="D52" s="92">
        <f>B52/$B$63</f>
        <v>0.93742041785933983</v>
      </c>
    </row>
    <row r="53" spans="1:4" x14ac:dyDescent="0.2">
      <c r="A53" s="6" t="s">
        <v>19</v>
      </c>
      <c r="B53" s="50">
        <v>92276711</v>
      </c>
      <c r="C53" s="9">
        <v>12</v>
      </c>
      <c r="D53" s="92">
        <f t="shared" ref="D53:D63" si="2">B53/$B$63</f>
        <v>1.8727440057050362E-2</v>
      </c>
    </row>
    <row r="54" spans="1:4" x14ac:dyDescent="0.2">
      <c r="A54" s="6" t="s">
        <v>20</v>
      </c>
      <c r="B54" s="50">
        <v>216074991</v>
      </c>
      <c r="C54" s="9">
        <v>16</v>
      </c>
      <c r="D54" s="92">
        <f t="shared" si="2"/>
        <v>4.3852142083609769E-2</v>
      </c>
    </row>
    <row r="55" spans="1:4" x14ac:dyDescent="0.2">
      <c r="A55" s="6" t="s">
        <v>21</v>
      </c>
      <c r="B55" s="65"/>
      <c r="C55" s="70"/>
      <c r="D55" s="92">
        <f t="shared" si="2"/>
        <v>0</v>
      </c>
    </row>
    <row r="56" spans="1:4" x14ac:dyDescent="0.2">
      <c r="A56" s="6" t="s">
        <v>22</v>
      </c>
      <c r="B56" s="40"/>
      <c r="C56" s="40"/>
      <c r="D56" s="92">
        <f t="shared" si="2"/>
        <v>0</v>
      </c>
    </row>
    <row r="57" spans="1:4" x14ac:dyDescent="0.2">
      <c r="A57" s="6" t="s">
        <v>23</v>
      </c>
      <c r="B57" s="40"/>
      <c r="C57" s="40"/>
      <c r="D57" s="92">
        <f t="shared" si="2"/>
        <v>0</v>
      </c>
    </row>
    <row r="58" spans="1:4" x14ac:dyDescent="0.2">
      <c r="A58" s="6" t="s">
        <v>24</v>
      </c>
      <c r="B58" s="40"/>
      <c r="C58" s="40"/>
      <c r="D58" s="92">
        <f t="shared" si="2"/>
        <v>0</v>
      </c>
    </row>
    <row r="59" spans="1:4" x14ac:dyDescent="0.2">
      <c r="A59" s="6" t="s">
        <v>25</v>
      </c>
      <c r="B59" s="40"/>
      <c r="C59" s="40"/>
      <c r="D59" s="92">
        <f t="shared" si="2"/>
        <v>0</v>
      </c>
    </row>
    <row r="60" spans="1:4" x14ac:dyDescent="0.2">
      <c r="A60" s="6" t="s">
        <v>26</v>
      </c>
      <c r="B60" s="40"/>
      <c r="C60" s="40"/>
      <c r="D60" s="92">
        <f t="shared" si="2"/>
        <v>0</v>
      </c>
    </row>
    <row r="61" spans="1:4" x14ac:dyDescent="0.2">
      <c r="A61" s="6" t="s">
        <v>27</v>
      </c>
      <c r="B61" s="40"/>
      <c r="C61" s="40"/>
      <c r="D61" s="92">
        <f t="shared" si="2"/>
        <v>0</v>
      </c>
    </row>
    <row r="62" spans="1:4" ht="13.5" thickBot="1" x14ac:dyDescent="0.25">
      <c r="A62" s="25" t="s">
        <v>28</v>
      </c>
      <c r="B62" s="63"/>
      <c r="C62" s="63"/>
      <c r="D62" s="92">
        <f t="shared" si="2"/>
        <v>0</v>
      </c>
    </row>
    <row r="63" spans="1:4" ht="13.5" thickTop="1" x14ac:dyDescent="0.2">
      <c r="A63" s="1" t="s">
        <v>4</v>
      </c>
      <c r="B63" s="5">
        <f>SUM(B52:B62)</f>
        <v>4927353163</v>
      </c>
      <c r="C63" s="5">
        <f>SUM(C52:C62)</f>
        <v>417</v>
      </c>
      <c r="D63" s="10">
        <f t="shared" si="2"/>
        <v>1</v>
      </c>
    </row>
    <row r="64" spans="1:4" x14ac:dyDescent="0.2">
      <c r="A64" s="2"/>
      <c r="B64" s="66"/>
      <c r="C64" s="66"/>
    </row>
    <row r="65" spans="1:4" x14ac:dyDescent="0.2">
      <c r="A65" s="2"/>
      <c r="B65" s="66"/>
      <c r="C65" s="66"/>
    </row>
    <row r="66" spans="1:4" x14ac:dyDescent="0.2">
      <c r="A66" s="42" t="s">
        <v>34</v>
      </c>
      <c r="B66" s="84"/>
      <c r="C66" s="84"/>
    </row>
    <row r="67" spans="1:4" x14ac:dyDescent="0.2">
      <c r="A67" s="55"/>
      <c r="B67" s="55"/>
      <c r="C67" s="55"/>
    </row>
    <row r="68" spans="1:4" x14ac:dyDescent="0.2">
      <c r="A68" s="57" t="s">
        <v>29</v>
      </c>
      <c r="B68" s="48" t="s">
        <v>16</v>
      </c>
      <c r="C68" s="58" t="s">
        <v>17</v>
      </c>
      <c r="D68" s="90" t="s">
        <v>35</v>
      </c>
    </row>
    <row r="69" spans="1:4" x14ac:dyDescent="0.2">
      <c r="A69" s="75" t="s">
        <v>18</v>
      </c>
      <c r="B69" s="23">
        <v>4644749747</v>
      </c>
      <c r="C69" s="73">
        <v>397</v>
      </c>
      <c r="D69" s="92">
        <f>B69/$B$63</f>
        <v>0.94264599945421046</v>
      </c>
    </row>
    <row r="70" spans="1:4" x14ac:dyDescent="0.2">
      <c r="A70" s="80" t="s">
        <v>19</v>
      </c>
      <c r="B70" s="50">
        <v>129232937</v>
      </c>
      <c r="C70" s="9">
        <v>8</v>
      </c>
      <c r="D70" s="92">
        <f t="shared" ref="D70:D80" si="3">B70/$B$63</f>
        <v>2.6227658689136263E-2</v>
      </c>
    </row>
    <row r="71" spans="1:4" x14ac:dyDescent="0.2">
      <c r="A71" s="80" t="s">
        <v>20</v>
      </c>
      <c r="B71" s="50">
        <v>140379082</v>
      </c>
      <c r="C71" s="9">
        <v>9</v>
      </c>
      <c r="D71" s="92">
        <f t="shared" si="3"/>
        <v>2.8489754510417666E-2</v>
      </c>
    </row>
    <row r="72" spans="1:4" x14ac:dyDescent="0.2">
      <c r="A72" s="80" t="s">
        <v>21</v>
      </c>
      <c r="B72" s="17">
        <v>12991397</v>
      </c>
      <c r="C72" s="70">
        <v>3</v>
      </c>
      <c r="D72" s="92">
        <f t="shared" si="3"/>
        <v>2.6365873462356488E-3</v>
      </c>
    </row>
    <row r="73" spans="1:4" x14ac:dyDescent="0.2">
      <c r="A73" s="80" t="s">
        <v>22</v>
      </c>
      <c r="B73" s="17"/>
      <c r="C73" s="70"/>
      <c r="D73" s="92">
        <f t="shared" si="3"/>
        <v>0</v>
      </c>
    </row>
    <row r="74" spans="1:4" x14ac:dyDescent="0.2">
      <c r="A74" s="80" t="s">
        <v>23</v>
      </c>
      <c r="B74" s="17"/>
      <c r="C74" s="70"/>
      <c r="D74" s="92">
        <f t="shared" si="3"/>
        <v>0</v>
      </c>
    </row>
    <row r="75" spans="1:4" x14ac:dyDescent="0.2">
      <c r="A75" s="80" t="s">
        <v>24</v>
      </c>
      <c r="B75" s="17"/>
      <c r="C75" s="70"/>
      <c r="D75" s="92">
        <f t="shared" si="3"/>
        <v>0</v>
      </c>
    </row>
    <row r="76" spans="1:4" x14ac:dyDescent="0.2">
      <c r="A76" s="80" t="s">
        <v>25</v>
      </c>
      <c r="B76" s="40"/>
      <c r="C76" s="40"/>
      <c r="D76" s="92">
        <f t="shared" si="3"/>
        <v>0</v>
      </c>
    </row>
    <row r="77" spans="1:4" x14ac:dyDescent="0.2">
      <c r="A77" s="80" t="s">
        <v>26</v>
      </c>
      <c r="B77" s="40"/>
      <c r="C77" s="40"/>
      <c r="D77" s="92">
        <f t="shared" si="3"/>
        <v>0</v>
      </c>
    </row>
    <row r="78" spans="1:4" x14ac:dyDescent="0.2">
      <c r="A78" s="80" t="s">
        <v>27</v>
      </c>
      <c r="B78" s="40"/>
      <c r="C78" s="40"/>
      <c r="D78" s="92">
        <f t="shared" si="3"/>
        <v>0</v>
      </c>
    </row>
    <row r="79" spans="1:4" ht="13.5" thickBot="1" x14ac:dyDescent="0.25">
      <c r="A79" s="36" t="s">
        <v>28</v>
      </c>
      <c r="B79" s="40"/>
      <c r="C79" s="40"/>
      <c r="D79" s="92">
        <f t="shared" si="3"/>
        <v>0</v>
      </c>
    </row>
    <row r="80" spans="1:4" ht="13.5" thickTop="1" x14ac:dyDescent="0.2">
      <c r="A80" s="65" t="s">
        <v>4</v>
      </c>
      <c r="B80" s="79">
        <f>SUM(B69:B79)</f>
        <v>4927353163</v>
      </c>
      <c r="C80" s="79">
        <f>SUM(C69:C79)</f>
        <v>417</v>
      </c>
      <c r="D80" s="10">
        <f t="shared" si="3"/>
        <v>1</v>
      </c>
    </row>
    <row r="82" spans="1:13" x14ac:dyDescent="0.2">
      <c r="A82" s="638" t="s">
        <v>77</v>
      </c>
      <c r="B82" s="639"/>
      <c r="C82" s="639"/>
      <c r="D82" s="639"/>
      <c r="E82" s="639"/>
      <c r="F82" s="640"/>
    </row>
    <row r="83" spans="1:13" s="96" customFormat="1" x14ac:dyDescent="0.2">
      <c r="A83" s="97"/>
      <c r="B83" s="98" t="s">
        <v>4</v>
      </c>
      <c r="C83" s="99" t="s">
        <v>37</v>
      </c>
      <c r="D83" s="99" t="s">
        <v>38</v>
      </c>
      <c r="E83" s="100" t="s">
        <v>39</v>
      </c>
      <c r="F83" s="101" t="s">
        <v>40</v>
      </c>
      <c r="G83" s="101" t="s">
        <v>41</v>
      </c>
      <c r="H83" s="101" t="s">
        <v>42</v>
      </c>
      <c r="I83" s="101" t="s">
        <v>43</v>
      </c>
      <c r="J83" s="101" t="s">
        <v>44</v>
      </c>
      <c r="K83" s="101" t="s">
        <v>45</v>
      </c>
      <c r="L83" s="101" t="s">
        <v>46</v>
      </c>
      <c r="M83" s="99" t="s">
        <v>47</v>
      </c>
    </row>
    <row r="84" spans="1:13" x14ac:dyDescent="0.2">
      <c r="A84" s="95" t="s">
        <v>48</v>
      </c>
      <c r="B84" s="93">
        <f>SUM(C84:M84)</f>
        <v>5713318091</v>
      </c>
      <c r="C84" s="93">
        <v>1489562837</v>
      </c>
      <c r="D84" s="93">
        <v>1374742555</v>
      </c>
      <c r="E84" s="93">
        <v>2432201619</v>
      </c>
      <c r="F84" s="93">
        <v>382134158</v>
      </c>
      <c r="G84" s="93">
        <v>34676922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</row>
    <row r="85" spans="1:13" x14ac:dyDescent="0.2">
      <c r="A85" s="95" t="s">
        <v>49</v>
      </c>
      <c r="B85" s="93">
        <f t="shared" ref="B85:B103" si="4">SUM(C85:M85)</f>
        <v>928085793</v>
      </c>
      <c r="C85" s="93">
        <v>125586992</v>
      </c>
      <c r="D85" s="93">
        <v>199732998</v>
      </c>
      <c r="E85" s="93">
        <v>527993635</v>
      </c>
      <c r="F85" s="93">
        <v>67700583</v>
      </c>
      <c r="G85" s="93">
        <v>7071585</v>
      </c>
      <c r="H85" s="93">
        <v>0</v>
      </c>
      <c r="I85" s="93">
        <v>0</v>
      </c>
      <c r="J85" s="93">
        <v>0</v>
      </c>
      <c r="K85" s="93">
        <v>0</v>
      </c>
      <c r="L85" s="93">
        <v>0</v>
      </c>
      <c r="M85" s="93">
        <v>0</v>
      </c>
    </row>
    <row r="86" spans="1:13" x14ac:dyDescent="0.2">
      <c r="A86" s="95" t="s">
        <v>50</v>
      </c>
      <c r="B86" s="93">
        <f t="shared" si="4"/>
        <v>1241399181</v>
      </c>
      <c r="C86" s="93">
        <v>275281488</v>
      </c>
      <c r="D86" s="93">
        <v>343625893</v>
      </c>
      <c r="E86" s="93">
        <v>516153721</v>
      </c>
      <c r="F86" s="93">
        <v>88385449</v>
      </c>
      <c r="G86" s="93">
        <v>17952630</v>
      </c>
      <c r="H86" s="93">
        <v>0</v>
      </c>
      <c r="I86" s="93">
        <v>0</v>
      </c>
      <c r="J86" s="93">
        <v>0</v>
      </c>
      <c r="K86" s="93">
        <v>0</v>
      </c>
      <c r="L86" s="93">
        <v>0</v>
      </c>
      <c r="M86" s="93">
        <v>0</v>
      </c>
    </row>
    <row r="87" spans="1:13" x14ac:dyDescent="0.2">
      <c r="A87" s="95" t="s">
        <v>51</v>
      </c>
      <c r="B87" s="93">
        <f t="shared" si="4"/>
        <v>15900649</v>
      </c>
      <c r="C87" s="93">
        <v>1038030</v>
      </c>
      <c r="D87" s="93">
        <v>1486401</v>
      </c>
      <c r="E87" s="93">
        <v>11507250</v>
      </c>
      <c r="F87" s="93"/>
      <c r="G87" s="93">
        <v>1868968</v>
      </c>
      <c r="H87" s="93">
        <v>0</v>
      </c>
      <c r="I87" s="93">
        <v>0</v>
      </c>
      <c r="J87" s="93">
        <v>0</v>
      </c>
      <c r="K87" s="93">
        <v>0</v>
      </c>
      <c r="L87" s="93">
        <v>0</v>
      </c>
      <c r="M87" s="93">
        <v>0</v>
      </c>
    </row>
    <row r="88" spans="1:13" x14ac:dyDescent="0.2">
      <c r="A88" s="95" t="s">
        <v>52</v>
      </c>
      <c r="B88" s="93">
        <f t="shared" si="4"/>
        <v>774512911</v>
      </c>
      <c r="C88" s="93">
        <v>119197361</v>
      </c>
      <c r="D88" s="93">
        <v>166746908</v>
      </c>
      <c r="E88" s="93">
        <v>385771242</v>
      </c>
      <c r="F88" s="93">
        <v>90425335</v>
      </c>
      <c r="G88" s="93">
        <v>12372065</v>
      </c>
      <c r="H88" s="93">
        <v>0</v>
      </c>
      <c r="I88" s="93">
        <v>0</v>
      </c>
      <c r="J88" s="93">
        <v>0</v>
      </c>
      <c r="K88" s="93">
        <v>0</v>
      </c>
      <c r="L88" s="93">
        <v>0</v>
      </c>
      <c r="M88" s="93">
        <v>0</v>
      </c>
    </row>
    <row r="89" spans="1:13" x14ac:dyDescent="0.2">
      <c r="A89" s="95" t="s">
        <v>53</v>
      </c>
      <c r="B89" s="93">
        <f t="shared" si="4"/>
        <v>997382134</v>
      </c>
      <c r="C89" s="93">
        <v>190449812</v>
      </c>
      <c r="D89" s="93">
        <v>283098844</v>
      </c>
      <c r="E89" s="93">
        <v>448434852</v>
      </c>
      <c r="F89" s="93">
        <v>52858465</v>
      </c>
      <c r="G89" s="93">
        <v>22540161</v>
      </c>
      <c r="H89" s="93">
        <v>0</v>
      </c>
      <c r="I89" s="93">
        <v>0</v>
      </c>
      <c r="J89" s="93">
        <v>0</v>
      </c>
      <c r="K89" s="93">
        <v>0</v>
      </c>
      <c r="L89" s="93">
        <v>0</v>
      </c>
      <c r="M89" s="93">
        <v>0</v>
      </c>
    </row>
    <row r="90" spans="1:13" x14ac:dyDescent="0.2">
      <c r="A90" s="95" t="s">
        <v>54</v>
      </c>
      <c r="B90" s="93">
        <f t="shared" si="4"/>
        <v>674442615</v>
      </c>
      <c r="C90" s="93">
        <v>143008436</v>
      </c>
      <c r="D90" s="93">
        <v>151910915</v>
      </c>
      <c r="E90" s="93">
        <v>329130123</v>
      </c>
      <c r="F90" s="93">
        <v>43202068</v>
      </c>
      <c r="G90" s="93">
        <v>7191073</v>
      </c>
      <c r="H90" s="93">
        <v>0</v>
      </c>
      <c r="I90" s="93">
        <v>0</v>
      </c>
      <c r="J90" s="93">
        <v>0</v>
      </c>
      <c r="K90" s="93">
        <v>0</v>
      </c>
      <c r="L90" s="93">
        <v>0</v>
      </c>
      <c r="M90" s="93">
        <v>0</v>
      </c>
    </row>
    <row r="91" spans="1:13" x14ac:dyDescent="0.2">
      <c r="A91" s="95" t="s">
        <v>55</v>
      </c>
      <c r="B91" s="93">
        <f t="shared" si="4"/>
        <v>1296495920</v>
      </c>
      <c r="C91" s="93">
        <v>172535548</v>
      </c>
      <c r="D91" s="93">
        <v>304411970</v>
      </c>
      <c r="E91" s="93">
        <v>667778832</v>
      </c>
      <c r="F91" s="93">
        <v>135306499</v>
      </c>
      <c r="G91" s="93">
        <v>16463071</v>
      </c>
      <c r="H91" s="93">
        <v>0</v>
      </c>
      <c r="I91" s="93">
        <v>0</v>
      </c>
      <c r="J91" s="93">
        <v>0</v>
      </c>
      <c r="K91" s="93">
        <v>0</v>
      </c>
      <c r="L91" s="93">
        <v>0</v>
      </c>
      <c r="M91" s="93">
        <v>0</v>
      </c>
    </row>
    <row r="92" spans="1:13" x14ac:dyDescent="0.2">
      <c r="A92" s="95" t="s">
        <v>56</v>
      </c>
      <c r="B92" s="93">
        <f t="shared" si="4"/>
        <v>994657826</v>
      </c>
      <c r="C92" s="93">
        <v>139234378</v>
      </c>
      <c r="D92" s="93">
        <v>226198112</v>
      </c>
      <c r="E92" s="93">
        <v>533747114</v>
      </c>
      <c r="F92" s="93">
        <v>86783898</v>
      </c>
      <c r="G92" s="93">
        <v>8694324</v>
      </c>
      <c r="H92" s="93">
        <v>0</v>
      </c>
      <c r="I92" s="93">
        <v>0</v>
      </c>
      <c r="J92" s="93">
        <v>0</v>
      </c>
      <c r="K92" s="93">
        <v>0</v>
      </c>
      <c r="L92" s="93">
        <v>0</v>
      </c>
      <c r="M92" s="93">
        <v>0</v>
      </c>
    </row>
    <row r="93" spans="1:13" x14ac:dyDescent="0.2">
      <c r="A93" s="95" t="s">
        <v>57</v>
      </c>
      <c r="B93" s="93">
        <f t="shared" si="4"/>
        <v>556851966</v>
      </c>
      <c r="C93" s="93">
        <v>132114118</v>
      </c>
      <c r="D93" s="93">
        <v>156215883</v>
      </c>
      <c r="E93" s="93">
        <v>226050483</v>
      </c>
      <c r="F93" s="93">
        <v>34170363</v>
      </c>
      <c r="G93" s="93">
        <v>8301119</v>
      </c>
      <c r="H93" s="93">
        <v>0</v>
      </c>
      <c r="I93" s="93">
        <v>0</v>
      </c>
      <c r="J93" s="93">
        <v>0</v>
      </c>
      <c r="K93" s="93">
        <v>0</v>
      </c>
      <c r="L93" s="93">
        <v>0</v>
      </c>
      <c r="M93" s="93">
        <v>0</v>
      </c>
    </row>
    <row r="94" spans="1:13" x14ac:dyDescent="0.2">
      <c r="A94" s="95" t="s">
        <v>58</v>
      </c>
      <c r="B94" s="93">
        <f t="shared" si="4"/>
        <v>6678746916</v>
      </c>
      <c r="C94" s="93">
        <v>4889697422</v>
      </c>
      <c r="D94" s="93">
        <v>693325956</v>
      </c>
      <c r="E94" s="93">
        <v>906763195</v>
      </c>
      <c r="F94" s="93">
        <v>170893267</v>
      </c>
      <c r="G94" s="93">
        <v>18067076</v>
      </c>
      <c r="H94" s="93">
        <v>0</v>
      </c>
      <c r="I94" s="93">
        <v>0</v>
      </c>
      <c r="J94" s="93">
        <v>0</v>
      </c>
      <c r="K94" s="93">
        <v>0</v>
      </c>
      <c r="L94" s="93">
        <v>0</v>
      </c>
      <c r="M94" s="93">
        <v>0</v>
      </c>
    </row>
    <row r="95" spans="1:13" x14ac:dyDescent="0.2">
      <c r="A95" s="95" t="s">
        <v>59</v>
      </c>
      <c r="B95" s="93">
        <f t="shared" si="4"/>
        <v>2248534822</v>
      </c>
      <c r="C95" s="93">
        <v>400551586</v>
      </c>
      <c r="D95" s="93">
        <v>451049006</v>
      </c>
      <c r="E95" s="93">
        <v>1151523123</v>
      </c>
      <c r="F95" s="93">
        <v>227544235</v>
      </c>
      <c r="G95" s="93">
        <v>17866872</v>
      </c>
      <c r="H95" s="93">
        <v>0</v>
      </c>
      <c r="I95" s="93">
        <v>0</v>
      </c>
      <c r="J95" s="93">
        <v>0</v>
      </c>
      <c r="K95" s="93">
        <v>0</v>
      </c>
      <c r="L95" s="93">
        <v>0</v>
      </c>
      <c r="M95" s="93">
        <v>0</v>
      </c>
    </row>
    <row r="96" spans="1:13" x14ac:dyDescent="0.2">
      <c r="A96" s="95" t="s">
        <v>60</v>
      </c>
      <c r="B96" s="93">
        <f t="shared" si="4"/>
        <v>2719861360</v>
      </c>
      <c r="C96" s="93">
        <v>625073873</v>
      </c>
      <c r="D96" s="93">
        <v>866715743</v>
      </c>
      <c r="E96" s="93">
        <v>1021242830</v>
      </c>
      <c r="F96" s="93">
        <v>192737335</v>
      </c>
      <c r="G96" s="93">
        <v>14091579</v>
      </c>
      <c r="H96" s="93">
        <v>0</v>
      </c>
      <c r="I96" s="93">
        <v>0</v>
      </c>
      <c r="J96" s="93">
        <v>0</v>
      </c>
      <c r="K96" s="93">
        <v>0</v>
      </c>
      <c r="L96" s="93">
        <v>0</v>
      </c>
      <c r="M96" s="93">
        <v>0</v>
      </c>
    </row>
    <row r="97" spans="1:13" x14ac:dyDescent="0.2">
      <c r="A97" s="95" t="s">
        <v>61</v>
      </c>
      <c r="B97" s="93">
        <f t="shared" si="4"/>
        <v>57399341</v>
      </c>
      <c r="C97" s="93">
        <v>4489724</v>
      </c>
      <c r="D97" s="93">
        <v>18454871</v>
      </c>
      <c r="E97" s="93">
        <v>27916588</v>
      </c>
      <c r="F97" s="93">
        <v>4690000</v>
      </c>
      <c r="G97" s="93">
        <v>1848158</v>
      </c>
      <c r="H97" s="93">
        <v>0</v>
      </c>
      <c r="I97" s="93">
        <v>0</v>
      </c>
      <c r="J97" s="93">
        <v>0</v>
      </c>
      <c r="K97" s="93">
        <v>0</v>
      </c>
      <c r="L97" s="93">
        <v>0</v>
      </c>
      <c r="M97" s="93">
        <v>0</v>
      </c>
    </row>
    <row r="98" spans="1:13" x14ac:dyDescent="0.2">
      <c r="A98" s="95" t="s">
        <v>62</v>
      </c>
      <c r="B98" s="93">
        <f t="shared" si="4"/>
        <v>4202620350</v>
      </c>
      <c r="C98" s="93">
        <v>815231611</v>
      </c>
      <c r="D98" s="93">
        <v>993564222</v>
      </c>
      <c r="E98" s="93">
        <v>2043835194</v>
      </c>
      <c r="F98" s="93">
        <v>300959068</v>
      </c>
      <c r="G98" s="93">
        <v>49030255</v>
      </c>
      <c r="H98" s="93">
        <v>0</v>
      </c>
      <c r="I98" s="93">
        <v>0</v>
      </c>
      <c r="J98" s="93">
        <v>0</v>
      </c>
      <c r="K98" s="93">
        <v>0</v>
      </c>
      <c r="L98" s="93">
        <v>0</v>
      </c>
      <c r="M98" s="93">
        <v>0</v>
      </c>
    </row>
    <row r="99" spans="1:13" x14ac:dyDescent="0.2">
      <c r="A99" s="95" t="s">
        <v>63</v>
      </c>
      <c r="B99" s="93">
        <f t="shared" si="4"/>
        <v>2137776244</v>
      </c>
      <c r="C99" s="93">
        <v>343042651</v>
      </c>
      <c r="D99" s="93">
        <v>477807323</v>
      </c>
      <c r="E99" s="93">
        <v>1132551701</v>
      </c>
      <c r="F99" s="93">
        <v>177067560</v>
      </c>
      <c r="G99" s="93">
        <v>7307009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</row>
    <row r="100" spans="1:13" x14ac:dyDescent="0.2">
      <c r="A100" s="95" t="s">
        <v>64</v>
      </c>
      <c r="B100" s="93">
        <f t="shared" si="4"/>
        <v>375658935</v>
      </c>
      <c r="C100" s="93">
        <v>75291221</v>
      </c>
      <c r="D100" s="93">
        <v>64766124</v>
      </c>
      <c r="E100" s="93">
        <v>191118643</v>
      </c>
      <c r="F100" s="93">
        <v>38539406</v>
      </c>
      <c r="G100" s="93">
        <v>5943541</v>
      </c>
      <c r="H100" s="93">
        <v>0</v>
      </c>
      <c r="I100" s="93">
        <v>0</v>
      </c>
      <c r="J100" s="93">
        <v>0</v>
      </c>
      <c r="K100" s="93">
        <v>0</v>
      </c>
      <c r="L100" s="93">
        <v>0</v>
      </c>
      <c r="M100" s="93">
        <v>0</v>
      </c>
    </row>
    <row r="101" spans="1:13" x14ac:dyDescent="0.2">
      <c r="A101" s="95" t="s">
        <v>65</v>
      </c>
      <c r="B101" s="93">
        <f t="shared" si="4"/>
        <v>913941108</v>
      </c>
      <c r="C101" s="93">
        <v>132493460</v>
      </c>
      <c r="D101" s="93">
        <v>189944278</v>
      </c>
      <c r="E101" s="93">
        <v>521025495</v>
      </c>
      <c r="F101" s="93">
        <v>55781248</v>
      </c>
      <c r="G101" s="93">
        <v>14696627</v>
      </c>
      <c r="H101" s="93">
        <v>0</v>
      </c>
      <c r="I101" s="93">
        <v>0</v>
      </c>
      <c r="J101" s="93">
        <v>0</v>
      </c>
      <c r="K101" s="93">
        <v>0</v>
      </c>
      <c r="L101" s="93">
        <v>0</v>
      </c>
      <c r="M101" s="93">
        <v>0</v>
      </c>
    </row>
    <row r="102" spans="1:13" x14ac:dyDescent="0.2">
      <c r="A102" s="95" t="s">
        <v>66</v>
      </c>
      <c r="B102" s="93">
        <f t="shared" si="4"/>
        <v>1092860786</v>
      </c>
      <c r="C102" s="93">
        <v>245580583</v>
      </c>
      <c r="D102" s="93">
        <v>271293704</v>
      </c>
      <c r="E102" s="93">
        <v>484615989</v>
      </c>
      <c r="F102" s="93">
        <v>87777741</v>
      </c>
      <c r="G102" s="93">
        <v>3592769</v>
      </c>
      <c r="H102" s="93">
        <v>0</v>
      </c>
      <c r="I102" s="93">
        <v>0</v>
      </c>
      <c r="J102" s="93">
        <v>0</v>
      </c>
      <c r="K102" s="93">
        <v>0</v>
      </c>
      <c r="L102" s="93">
        <v>0</v>
      </c>
      <c r="M102" s="93">
        <v>0</v>
      </c>
    </row>
    <row r="103" spans="1:13" x14ac:dyDescent="0.2">
      <c r="A103" s="94" t="s">
        <v>4</v>
      </c>
      <c r="B103" s="93">
        <f t="shared" si="4"/>
        <v>33620446948</v>
      </c>
      <c r="C103" s="93">
        <f>SUM(C84:C102)</f>
        <v>10319461131</v>
      </c>
      <c r="D103" s="93">
        <f t="shared" ref="D103:M103" si="5">SUM(D84:D102)</f>
        <v>7235091706</v>
      </c>
      <c r="E103" s="93">
        <f t="shared" si="5"/>
        <v>13559361629</v>
      </c>
      <c r="F103" s="93">
        <f t="shared" si="5"/>
        <v>2236956678</v>
      </c>
      <c r="G103" s="93">
        <f t="shared" si="5"/>
        <v>269575804</v>
      </c>
      <c r="H103" s="93">
        <f t="shared" si="5"/>
        <v>0</v>
      </c>
      <c r="I103" s="93">
        <f t="shared" si="5"/>
        <v>0</v>
      </c>
      <c r="J103" s="93">
        <f t="shared" si="5"/>
        <v>0</v>
      </c>
      <c r="K103" s="93">
        <f t="shared" si="5"/>
        <v>0</v>
      </c>
      <c r="L103" s="93">
        <f t="shared" si="5"/>
        <v>0</v>
      </c>
      <c r="M103" s="93">
        <f t="shared" si="5"/>
        <v>0</v>
      </c>
    </row>
    <row r="105" spans="1:13" x14ac:dyDescent="0.2">
      <c r="A105" s="116" t="s">
        <v>74</v>
      </c>
      <c r="B105" s="116"/>
      <c r="C105" s="116"/>
      <c r="D105" s="116"/>
      <c r="E105" s="116"/>
      <c r="F105" s="116"/>
    </row>
    <row r="106" spans="1:13" s="87" customFormat="1" x14ac:dyDescent="0.2">
      <c r="A106" s="120"/>
      <c r="B106" s="117" t="s">
        <v>4</v>
      </c>
      <c r="C106" s="115" t="s">
        <v>37</v>
      </c>
      <c r="D106" s="115" t="s">
        <v>38</v>
      </c>
      <c r="E106" s="132" t="s">
        <v>39</v>
      </c>
      <c r="F106" s="109" t="s">
        <v>40</v>
      </c>
      <c r="G106" s="109" t="s">
        <v>41</v>
      </c>
      <c r="H106" s="109" t="s">
        <v>42</v>
      </c>
      <c r="I106" s="109" t="s">
        <v>43</v>
      </c>
      <c r="J106" s="109" t="s">
        <v>44</v>
      </c>
      <c r="K106" s="109" t="s">
        <v>45</v>
      </c>
      <c r="L106" s="109" t="s">
        <v>46</v>
      </c>
      <c r="M106" s="115" t="s">
        <v>47</v>
      </c>
    </row>
    <row r="107" spans="1:13" x14ac:dyDescent="0.2">
      <c r="A107" s="108"/>
      <c r="B107" s="107"/>
      <c r="C107" s="123"/>
      <c r="D107" s="123"/>
      <c r="E107" s="136"/>
      <c r="F107" s="123"/>
      <c r="G107" s="123"/>
      <c r="H107" s="123"/>
      <c r="I107" s="123"/>
      <c r="J107" s="123"/>
      <c r="K107" s="123"/>
      <c r="L107" s="123"/>
      <c r="M107" s="123"/>
    </row>
    <row r="108" spans="1:13" ht="25.5" x14ac:dyDescent="0.2">
      <c r="A108" s="134" t="s">
        <v>68</v>
      </c>
      <c r="B108" s="131" t="s">
        <v>16</v>
      </c>
      <c r="C108" s="129" t="s">
        <v>16</v>
      </c>
      <c r="D108" s="129" t="s">
        <v>16</v>
      </c>
      <c r="E108" s="127" t="s">
        <v>16</v>
      </c>
      <c r="F108" s="129" t="s">
        <v>16</v>
      </c>
      <c r="G108" s="129" t="s">
        <v>16</v>
      </c>
      <c r="H108" s="129" t="s">
        <v>16</v>
      </c>
      <c r="I108" s="129" t="s">
        <v>16</v>
      </c>
      <c r="J108" s="129" t="s">
        <v>16</v>
      </c>
      <c r="K108" s="129" t="s">
        <v>16</v>
      </c>
      <c r="L108" s="129" t="s">
        <v>16</v>
      </c>
      <c r="M108" s="129" t="s">
        <v>16</v>
      </c>
    </row>
    <row r="109" spans="1:13" x14ac:dyDescent="0.2">
      <c r="A109" s="125" t="s">
        <v>75</v>
      </c>
      <c r="B109" s="122">
        <f>SUM(C109:M109)</f>
        <v>33620446942</v>
      </c>
      <c r="C109" s="122">
        <v>10319461131</v>
      </c>
      <c r="D109" s="122">
        <v>7235091705</v>
      </c>
      <c r="E109" s="122">
        <v>13559361630</v>
      </c>
      <c r="F109" s="122">
        <v>2236956675</v>
      </c>
      <c r="G109" s="122">
        <v>269575801</v>
      </c>
      <c r="H109" s="114">
        <v>0</v>
      </c>
      <c r="I109" s="114">
        <v>0</v>
      </c>
      <c r="J109" s="114">
        <v>0</v>
      </c>
      <c r="K109" s="114">
        <v>0</v>
      </c>
      <c r="L109" s="114">
        <v>0</v>
      </c>
      <c r="M109" s="114">
        <v>0</v>
      </c>
    </row>
    <row r="110" spans="1:13" x14ac:dyDescent="0.2">
      <c r="A110" s="112" t="s">
        <v>69</v>
      </c>
      <c r="B110" s="111">
        <v>0</v>
      </c>
      <c r="C110" s="110">
        <v>0</v>
      </c>
      <c r="D110" s="110">
        <v>0</v>
      </c>
      <c r="E110" s="135">
        <v>0</v>
      </c>
      <c r="F110" s="133">
        <v>0</v>
      </c>
      <c r="G110" s="133">
        <v>0</v>
      </c>
      <c r="H110" s="130">
        <v>0</v>
      </c>
      <c r="I110" s="130">
        <v>0</v>
      </c>
      <c r="J110" s="130">
        <v>0</v>
      </c>
      <c r="K110" s="130">
        <v>0</v>
      </c>
      <c r="L110" s="130">
        <v>0</v>
      </c>
      <c r="M110" s="128">
        <v>0</v>
      </c>
    </row>
    <row r="111" spans="1:13" x14ac:dyDescent="0.2">
      <c r="A111" s="112" t="s">
        <v>70</v>
      </c>
      <c r="B111" s="111">
        <v>0</v>
      </c>
      <c r="C111" s="110">
        <v>0</v>
      </c>
      <c r="D111" s="110">
        <v>0</v>
      </c>
      <c r="E111" s="135">
        <v>0</v>
      </c>
      <c r="F111" s="133">
        <v>0</v>
      </c>
      <c r="G111" s="133">
        <v>0</v>
      </c>
      <c r="H111" s="130">
        <v>0</v>
      </c>
      <c r="I111" s="130">
        <v>0</v>
      </c>
      <c r="J111" s="130">
        <v>0</v>
      </c>
      <c r="K111" s="130">
        <v>0</v>
      </c>
      <c r="L111" s="130">
        <v>0</v>
      </c>
      <c r="M111" s="128">
        <v>0</v>
      </c>
    </row>
    <row r="112" spans="1:13" x14ac:dyDescent="0.2">
      <c r="A112" s="112" t="s">
        <v>71</v>
      </c>
      <c r="B112" s="111">
        <v>0</v>
      </c>
      <c r="C112" s="110">
        <v>0</v>
      </c>
      <c r="D112" s="110">
        <v>0</v>
      </c>
      <c r="E112" s="135">
        <v>0</v>
      </c>
      <c r="F112" s="133">
        <v>0</v>
      </c>
      <c r="G112" s="133">
        <v>0</v>
      </c>
      <c r="H112" s="130">
        <v>0</v>
      </c>
      <c r="I112" s="130">
        <v>0</v>
      </c>
      <c r="J112" s="130">
        <v>0</v>
      </c>
      <c r="K112" s="130">
        <v>0</v>
      </c>
      <c r="L112" s="130">
        <v>0</v>
      </c>
      <c r="M112" s="128">
        <v>0</v>
      </c>
    </row>
    <row r="113" spans="1:13" x14ac:dyDescent="0.2">
      <c r="A113" s="112" t="s">
        <v>72</v>
      </c>
      <c r="B113" s="111">
        <v>0</v>
      </c>
      <c r="C113" s="110">
        <v>0</v>
      </c>
      <c r="D113" s="110">
        <v>0</v>
      </c>
      <c r="E113" s="135">
        <v>0</v>
      </c>
      <c r="F113" s="133">
        <v>0</v>
      </c>
      <c r="G113" s="133">
        <v>0</v>
      </c>
      <c r="H113" s="130">
        <v>0</v>
      </c>
      <c r="I113" s="130">
        <v>0</v>
      </c>
      <c r="J113" s="130">
        <v>0</v>
      </c>
      <c r="K113" s="130">
        <v>0</v>
      </c>
      <c r="L113" s="130">
        <v>0</v>
      </c>
      <c r="M113" s="128">
        <v>0</v>
      </c>
    </row>
    <row r="114" spans="1:13" ht="13.5" thickBot="1" x14ac:dyDescent="0.25">
      <c r="A114" s="126" t="s">
        <v>73</v>
      </c>
      <c r="B114" s="124">
        <v>0</v>
      </c>
      <c r="C114" s="121">
        <v>0</v>
      </c>
      <c r="D114" s="121">
        <v>0</v>
      </c>
      <c r="E114" s="118">
        <v>0</v>
      </c>
      <c r="F114" s="113">
        <v>0</v>
      </c>
      <c r="G114" s="113">
        <v>0</v>
      </c>
      <c r="H114" s="106">
        <v>0</v>
      </c>
      <c r="I114" s="106">
        <v>0</v>
      </c>
      <c r="J114" s="106">
        <v>0</v>
      </c>
      <c r="K114" s="106">
        <v>0</v>
      </c>
      <c r="L114" s="106">
        <v>0</v>
      </c>
      <c r="M114" s="105">
        <v>0</v>
      </c>
    </row>
    <row r="115" spans="1:13" ht="13.5" thickTop="1" x14ac:dyDescent="0.2">
      <c r="A115" s="104" t="s">
        <v>4</v>
      </c>
      <c r="B115" s="103">
        <f t="shared" ref="B115:G115" si="6">SUM(B109:B114)</f>
        <v>33620446942</v>
      </c>
      <c r="C115" s="103">
        <f t="shared" si="6"/>
        <v>10319461131</v>
      </c>
      <c r="D115" s="103">
        <f t="shared" si="6"/>
        <v>7235091705</v>
      </c>
      <c r="E115" s="103">
        <f t="shared" si="6"/>
        <v>13559361630</v>
      </c>
      <c r="F115" s="103">
        <f t="shared" si="6"/>
        <v>2236956675</v>
      </c>
      <c r="G115" s="103">
        <f t="shared" si="6"/>
        <v>269575801</v>
      </c>
      <c r="H115" s="102">
        <v>0</v>
      </c>
      <c r="I115" s="102">
        <v>0</v>
      </c>
      <c r="J115" s="102">
        <v>0</v>
      </c>
      <c r="K115" s="102">
        <v>0</v>
      </c>
      <c r="L115" s="102">
        <v>0</v>
      </c>
      <c r="M115" s="102">
        <v>0</v>
      </c>
    </row>
  </sheetData>
  <mergeCells count="4">
    <mergeCell ref="A5:F5"/>
    <mergeCell ref="A12:F12"/>
    <mergeCell ref="A47:F47"/>
    <mergeCell ref="A82:F82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M115"/>
  <sheetViews>
    <sheetView topLeftCell="A91" workbookViewId="0">
      <selection activeCell="B128" sqref="B128"/>
    </sheetView>
  </sheetViews>
  <sheetFormatPr baseColWidth="10" defaultRowHeight="12.75" x14ac:dyDescent="0.2"/>
  <cols>
    <col min="1" max="1" width="54" style="3" customWidth="1"/>
    <col min="2" max="2" width="24.5703125" style="3" bestFit="1" customWidth="1"/>
    <col min="3" max="3" width="23.85546875" style="3" customWidth="1"/>
    <col min="4" max="4" width="38.85546875" style="3" bestFit="1" customWidth="1"/>
    <col min="5" max="5" width="22.140625" style="3" bestFit="1" customWidth="1"/>
    <col min="6" max="6" width="24" style="3" bestFit="1" customWidth="1"/>
    <col min="7" max="10" width="22.140625" style="3" bestFit="1" customWidth="1"/>
    <col min="11" max="11" width="23.42578125" style="3" bestFit="1" customWidth="1"/>
    <col min="12" max="12" width="24.7109375" style="3" bestFit="1" customWidth="1"/>
    <col min="13" max="13" width="15.5703125" style="3" bestFit="1" customWidth="1"/>
    <col min="14" max="16384" width="11.42578125" style="3"/>
  </cols>
  <sheetData>
    <row r="1" spans="1:7" x14ac:dyDescent="0.2">
      <c r="A1" s="22" t="s">
        <v>0</v>
      </c>
      <c r="B1" s="18"/>
      <c r="C1" s="18"/>
      <c r="D1" s="18"/>
      <c r="E1" s="18"/>
    </row>
    <row r="2" spans="1:7" x14ac:dyDescent="0.2">
      <c r="A2" s="18" t="s">
        <v>1</v>
      </c>
      <c r="B2" s="18"/>
      <c r="C2" s="26">
        <v>40451</v>
      </c>
      <c r="E2" s="18"/>
    </row>
    <row r="3" spans="1:7" x14ac:dyDescent="0.2">
      <c r="A3" s="18" t="s">
        <v>9</v>
      </c>
      <c r="B3" s="18"/>
      <c r="C3" s="8" t="s">
        <v>10</v>
      </c>
      <c r="E3" s="18"/>
      <c r="G3" s="46"/>
    </row>
    <row r="4" spans="1:7" x14ac:dyDescent="0.2">
      <c r="A4" s="18"/>
      <c r="B4" s="18"/>
      <c r="C4" s="18"/>
      <c r="D4" s="18"/>
      <c r="E4" s="18"/>
      <c r="G4" s="60"/>
    </row>
    <row r="5" spans="1:7" x14ac:dyDescent="0.2">
      <c r="A5" s="638" t="s">
        <v>13</v>
      </c>
      <c r="B5" s="639"/>
      <c r="C5" s="639"/>
      <c r="D5" s="639"/>
      <c r="E5" s="639"/>
      <c r="F5" s="640"/>
      <c r="G5" s="60"/>
    </row>
    <row r="6" spans="1:7" ht="12.75" customHeight="1" x14ac:dyDescent="0.2">
      <c r="A6" s="34"/>
      <c r="B6" s="34" t="s">
        <v>4</v>
      </c>
      <c r="C6" s="34" t="s">
        <v>5</v>
      </c>
      <c r="D6" s="34" t="s">
        <v>12</v>
      </c>
      <c r="E6" s="24" t="s">
        <v>8</v>
      </c>
      <c r="F6" s="59" t="s">
        <v>11</v>
      </c>
      <c r="G6" s="29"/>
    </row>
    <row r="7" spans="1:7" x14ac:dyDescent="0.2">
      <c r="A7" s="10" t="s">
        <v>2</v>
      </c>
      <c r="B7" s="20">
        <v>23520498647</v>
      </c>
      <c r="C7" s="10">
        <f>B7/$B$10</f>
        <v>0.69526022832862422</v>
      </c>
      <c r="D7" s="7">
        <v>0.51871599999999995</v>
      </c>
      <c r="E7" s="39">
        <v>20192</v>
      </c>
      <c r="F7" s="37">
        <v>1164842.4448790001</v>
      </c>
      <c r="G7" s="60"/>
    </row>
    <row r="8" spans="1:7" x14ac:dyDescent="0.2">
      <c r="A8" s="10" t="s">
        <v>3</v>
      </c>
      <c r="B8" s="13">
        <v>4108380143.5799999</v>
      </c>
      <c r="C8" s="10">
        <f>B8/$B$10</f>
        <v>0.12144271937238647</v>
      </c>
      <c r="D8" s="7">
        <v>0.15302199999999999</v>
      </c>
      <c r="E8" s="41">
        <v>340</v>
      </c>
      <c r="F8" s="32">
        <v>12083471.010527</v>
      </c>
      <c r="G8" s="60"/>
    </row>
    <row r="9" spans="1:7" x14ac:dyDescent="0.2">
      <c r="A9" s="10" t="s">
        <v>6</v>
      </c>
      <c r="B9" s="27">
        <v>6200898447.7099991</v>
      </c>
      <c r="C9" s="10">
        <f>B9/$B$10</f>
        <v>0.18329705229898927</v>
      </c>
      <c r="D9" s="21"/>
      <c r="E9" s="68"/>
      <c r="F9" s="14"/>
      <c r="G9" s="46"/>
    </row>
    <row r="10" spans="1:7" x14ac:dyDescent="0.2">
      <c r="A10" s="12" t="s">
        <v>7</v>
      </c>
      <c r="B10" s="28">
        <f>SUM(B7:B9)</f>
        <v>33829777238.290001</v>
      </c>
      <c r="C10" s="12">
        <f>B10/$B$10</f>
        <v>1</v>
      </c>
      <c r="D10" s="12">
        <f>B7/(B7+B8)*D7+B8/(B7+B8)*D8</f>
        <v>0.46433775397654609</v>
      </c>
      <c r="E10" s="64">
        <f>SUM(E7:E9)</f>
        <v>20532</v>
      </c>
      <c r="F10" s="52">
        <f>(B7+B8)/E10</f>
        <v>1345649.6586099747</v>
      </c>
      <c r="G10" s="46"/>
    </row>
    <row r="12" spans="1:7" x14ac:dyDescent="0.2">
      <c r="A12" s="638" t="s">
        <v>36</v>
      </c>
      <c r="B12" s="639"/>
      <c r="C12" s="639"/>
      <c r="D12" s="639"/>
      <c r="E12" s="639"/>
      <c r="F12" s="640"/>
    </row>
    <row r="13" spans="1:7" x14ac:dyDescent="0.2">
      <c r="A13" s="62" t="s">
        <v>14</v>
      </c>
      <c r="B13" s="11"/>
      <c r="C13" s="11"/>
      <c r="D13" s="11"/>
      <c r="E13" s="11"/>
      <c r="F13" s="11"/>
    </row>
    <row r="14" spans="1:7" x14ac:dyDescent="0.2">
      <c r="A14" s="77"/>
      <c r="B14" s="60"/>
      <c r="C14" s="60"/>
      <c r="D14" s="60"/>
      <c r="E14" s="60"/>
      <c r="F14" s="60"/>
    </row>
    <row r="15" spans="1:7" x14ac:dyDescent="0.2">
      <c r="A15" s="16" t="s">
        <v>31</v>
      </c>
      <c r="B15" s="30"/>
      <c r="C15" s="45"/>
      <c r="D15" s="46"/>
      <c r="E15" s="46"/>
      <c r="F15" s="46"/>
    </row>
    <row r="16" spans="1:7" x14ac:dyDescent="0.2">
      <c r="A16" s="72"/>
      <c r="B16" s="76"/>
      <c r="C16" s="69"/>
    </row>
    <row r="17" spans="1:6" x14ac:dyDescent="0.2">
      <c r="A17" s="78" t="s">
        <v>15</v>
      </c>
      <c r="B17" s="61" t="s">
        <v>16</v>
      </c>
      <c r="C17" s="31" t="s">
        <v>17</v>
      </c>
      <c r="D17" s="90" t="s">
        <v>35</v>
      </c>
    </row>
    <row r="18" spans="1:6" x14ac:dyDescent="0.2">
      <c r="A18" s="83" t="s">
        <v>18</v>
      </c>
      <c r="B18" s="44">
        <v>3313085608.0599999</v>
      </c>
      <c r="C18" s="35">
        <v>4576</v>
      </c>
      <c r="D18" s="92">
        <f>B18/$B$29</f>
        <v>0.14085949697680319</v>
      </c>
    </row>
    <row r="19" spans="1:6" x14ac:dyDescent="0.2">
      <c r="A19" s="74" t="s">
        <v>19</v>
      </c>
      <c r="B19" s="54">
        <v>3479662140.0900002</v>
      </c>
      <c r="C19" s="19">
        <v>2916</v>
      </c>
      <c r="D19" s="92">
        <f t="shared" ref="D19:D29" si="0">B19/$B$29</f>
        <v>0.1479416823730404</v>
      </c>
    </row>
    <row r="20" spans="1:6" x14ac:dyDescent="0.2">
      <c r="A20" s="74" t="s">
        <v>20</v>
      </c>
      <c r="B20" s="54">
        <v>16727750898.85</v>
      </c>
      <c r="C20" s="19">
        <v>12700</v>
      </c>
      <c r="D20" s="92">
        <f t="shared" si="0"/>
        <v>0.71119882065015649</v>
      </c>
    </row>
    <row r="21" spans="1:6" x14ac:dyDescent="0.2">
      <c r="A21" s="74" t="s">
        <v>21</v>
      </c>
      <c r="B21" s="54"/>
      <c r="C21" s="19"/>
      <c r="D21" s="92">
        <f t="shared" si="0"/>
        <v>0</v>
      </c>
    </row>
    <row r="22" spans="1:6" x14ac:dyDescent="0.2">
      <c r="A22" s="74" t="s">
        <v>22</v>
      </c>
      <c r="B22" s="71"/>
      <c r="C22" s="71"/>
      <c r="D22" s="92">
        <f t="shared" si="0"/>
        <v>0</v>
      </c>
    </row>
    <row r="23" spans="1:6" x14ac:dyDescent="0.2">
      <c r="A23" s="74" t="s">
        <v>23</v>
      </c>
      <c r="B23" s="71"/>
      <c r="C23" s="71"/>
      <c r="D23" s="92">
        <f t="shared" si="0"/>
        <v>0</v>
      </c>
    </row>
    <row r="24" spans="1:6" x14ac:dyDescent="0.2">
      <c r="A24" s="74" t="s">
        <v>24</v>
      </c>
      <c r="B24" s="71"/>
      <c r="C24" s="71"/>
      <c r="D24" s="92">
        <f t="shared" si="0"/>
        <v>0</v>
      </c>
    </row>
    <row r="25" spans="1:6" x14ac:dyDescent="0.2">
      <c r="A25" s="74" t="s">
        <v>25</v>
      </c>
      <c r="B25" s="71"/>
      <c r="C25" s="71"/>
      <c r="D25" s="92">
        <f t="shared" si="0"/>
        <v>0</v>
      </c>
    </row>
    <row r="26" spans="1:6" x14ac:dyDescent="0.2">
      <c r="A26" s="74" t="s">
        <v>26</v>
      </c>
      <c r="B26" s="71"/>
      <c r="C26" s="71"/>
      <c r="D26" s="92">
        <f t="shared" si="0"/>
        <v>0</v>
      </c>
    </row>
    <row r="27" spans="1:6" x14ac:dyDescent="0.2">
      <c r="A27" s="74" t="s">
        <v>27</v>
      </c>
      <c r="B27" s="71"/>
      <c r="C27" s="71"/>
      <c r="D27" s="92">
        <f t="shared" si="0"/>
        <v>0</v>
      </c>
    </row>
    <row r="28" spans="1:6" ht="13.5" thickBot="1" x14ac:dyDescent="0.25">
      <c r="A28" s="38" t="s">
        <v>28</v>
      </c>
      <c r="B28" s="56"/>
      <c r="C28" s="56"/>
      <c r="D28" s="92">
        <f t="shared" si="0"/>
        <v>0</v>
      </c>
    </row>
    <row r="29" spans="1:6" ht="13.5" thickTop="1" x14ac:dyDescent="0.2">
      <c r="A29" s="49" t="s">
        <v>4</v>
      </c>
      <c r="B29" s="5">
        <v>23520498647</v>
      </c>
      <c r="C29" s="5">
        <v>20192</v>
      </c>
      <c r="D29" s="10">
        <f t="shared" si="0"/>
        <v>1</v>
      </c>
    </row>
    <row r="30" spans="1:6" x14ac:dyDescent="0.2">
      <c r="A30" s="47"/>
      <c r="B30" s="82"/>
      <c r="C30" s="82"/>
    </row>
    <row r="31" spans="1:6" x14ac:dyDescent="0.2">
      <c r="A31" s="42" t="s">
        <v>32</v>
      </c>
      <c r="B31" s="33"/>
      <c r="C31" s="33"/>
      <c r="D31" s="4"/>
      <c r="E31" s="4"/>
      <c r="F31" s="4"/>
    </row>
    <row r="32" spans="1:6" x14ac:dyDescent="0.2">
      <c r="A32" s="15"/>
      <c r="B32" s="15"/>
      <c r="C32" s="15"/>
    </row>
    <row r="33" spans="1:6" x14ac:dyDescent="0.2">
      <c r="A33" s="88" t="s">
        <v>29</v>
      </c>
      <c r="B33" s="89" t="s">
        <v>16</v>
      </c>
      <c r="C33" s="89" t="s">
        <v>17</v>
      </c>
      <c r="D33" s="90" t="s">
        <v>35</v>
      </c>
    </row>
    <row r="34" spans="1:6" x14ac:dyDescent="0.2">
      <c r="A34" s="67" t="s">
        <v>18</v>
      </c>
      <c r="B34" s="54">
        <v>4023472244.4000001</v>
      </c>
      <c r="C34" s="19">
        <v>5289</v>
      </c>
      <c r="D34" s="91">
        <f>B34/$B$29</f>
        <v>0.17106237009618788</v>
      </c>
    </row>
    <row r="35" spans="1:6" x14ac:dyDescent="0.2">
      <c r="A35" s="67" t="s">
        <v>19</v>
      </c>
      <c r="B35" s="54">
        <v>4520846103.8400002</v>
      </c>
      <c r="C35" s="19">
        <v>3797</v>
      </c>
      <c r="D35" s="92">
        <f t="shared" ref="D35:D45" si="1">B35/$B$29</f>
        <v>0.19220876953714697</v>
      </c>
    </row>
    <row r="36" spans="1:6" x14ac:dyDescent="0.2">
      <c r="A36" s="67" t="s">
        <v>20</v>
      </c>
      <c r="B36" s="54">
        <v>11672343714.040001</v>
      </c>
      <c r="C36" s="19">
        <v>8817</v>
      </c>
      <c r="D36" s="92">
        <f t="shared" si="1"/>
        <v>0.49626259584121479</v>
      </c>
    </row>
    <row r="37" spans="1:6" x14ac:dyDescent="0.2">
      <c r="A37" s="67" t="s">
        <v>21</v>
      </c>
      <c r="B37" s="54">
        <v>2126102645.4200001</v>
      </c>
      <c r="C37" s="19">
        <v>1511</v>
      </c>
      <c r="D37" s="92">
        <f t="shared" si="1"/>
        <v>9.039360420580117E-2</v>
      </c>
    </row>
    <row r="38" spans="1:6" x14ac:dyDescent="0.2">
      <c r="A38" s="67" t="s">
        <v>22</v>
      </c>
      <c r="B38" s="54">
        <v>560276018.75</v>
      </c>
      <c r="C38" s="19">
        <v>373</v>
      </c>
      <c r="D38" s="92">
        <f t="shared" si="1"/>
        <v>2.3820754277310455E-2</v>
      </c>
    </row>
    <row r="39" spans="1:6" x14ac:dyDescent="0.2">
      <c r="A39" s="67" t="s">
        <v>23</v>
      </c>
      <c r="B39" s="54">
        <v>617457920.54999995</v>
      </c>
      <c r="C39" s="19">
        <v>405</v>
      </c>
      <c r="D39" s="92">
        <f t="shared" si="1"/>
        <v>2.6251906042338759E-2</v>
      </c>
    </row>
    <row r="40" spans="1:6" x14ac:dyDescent="0.2">
      <c r="A40" s="67" t="s">
        <v>24</v>
      </c>
      <c r="B40" s="17"/>
      <c r="C40" s="70"/>
      <c r="D40" s="92">
        <f t="shared" si="1"/>
        <v>0</v>
      </c>
    </row>
    <row r="41" spans="1:6" x14ac:dyDescent="0.2">
      <c r="A41" s="67" t="s">
        <v>25</v>
      </c>
      <c r="B41" s="71"/>
      <c r="C41" s="71"/>
      <c r="D41" s="92">
        <f t="shared" si="1"/>
        <v>0</v>
      </c>
    </row>
    <row r="42" spans="1:6" x14ac:dyDescent="0.2">
      <c r="A42" s="67" t="s">
        <v>26</v>
      </c>
      <c r="B42" s="71"/>
      <c r="C42" s="71"/>
      <c r="D42" s="92">
        <f t="shared" si="1"/>
        <v>0</v>
      </c>
    </row>
    <row r="43" spans="1:6" x14ac:dyDescent="0.2">
      <c r="A43" s="67" t="s">
        <v>27</v>
      </c>
      <c r="B43" s="71"/>
      <c r="C43" s="71"/>
      <c r="D43" s="92">
        <f t="shared" si="1"/>
        <v>0</v>
      </c>
    </row>
    <row r="44" spans="1:6" ht="13.5" thickBot="1" x14ac:dyDescent="0.25">
      <c r="A44" s="43" t="s">
        <v>28</v>
      </c>
      <c r="B44" s="56"/>
      <c r="C44" s="56"/>
      <c r="D44" s="92">
        <f t="shared" si="1"/>
        <v>0</v>
      </c>
    </row>
    <row r="45" spans="1:6" ht="13.5" thickTop="1" x14ac:dyDescent="0.2">
      <c r="A45" s="19" t="s">
        <v>4</v>
      </c>
      <c r="B45" s="53">
        <v>23520498646.999996</v>
      </c>
      <c r="C45" s="53">
        <v>20192</v>
      </c>
      <c r="D45" s="10">
        <f t="shared" si="1"/>
        <v>0.99999999999999989</v>
      </c>
    </row>
    <row r="47" spans="1:6" x14ac:dyDescent="0.2">
      <c r="A47" s="641" t="s">
        <v>30</v>
      </c>
      <c r="B47" s="641"/>
      <c r="C47" s="641"/>
      <c r="D47" s="641"/>
      <c r="E47" s="641"/>
      <c r="F47" s="641"/>
    </row>
    <row r="48" spans="1:6" x14ac:dyDescent="0.2">
      <c r="A48" s="81"/>
      <c r="B48" s="51"/>
      <c r="C48" s="51"/>
    </row>
    <row r="49" spans="1:4" x14ac:dyDescent="0.2">
      <c r="A49" s="42" t="s">
        <v>33</v>
      </c>
      <c r="B49" s="84"/>
      <c r="C49" s="84"/>
    </row>
    <row r="50" spans="1:4" x14ac:dyDescent="0.2">
      <c r="A50" s="86"/>
      <c r="B50" s="86"/>
      <c r="C50" s="86"/>
    </row>
    <row r="51" spans="1:4" x14ac:dyDescent="0.2">
      <c r="A51" s="85" t="s">
        <v>15</v>
      </c>
      <c r="B51" s="48" t="s">
        <v>16</v>
      </c>
      <c r="C51" s="58" t="s">
        <v>17</v>
      </c>
      <c r="D51" s="90" t="s">
        <v>35</v>
      </c>
    </row>
    <row r="52" spans="1:4" x14ac:dyDescent="0.2">
      <c r="A52" s="6" t="s">
        <v>18</v>
      </c>
      <c r="B52" s="23">
        <v>3815399535.6999998</v>
      </c>
      <c r="C52" s="73">
        <v>317</v>
      </c>
      <c r="D52" s="92">
        <f>B52/$B$63</f>
        <v>0.92868707431131248</v>
      </c>
    </row>
    <row r="53" spans="1:4" x14ac:dyDescent="0.2">
      <c r="A53" s="6" t="s">
        <v>19</v>
      </c>
      <c r="B53" s="50">
        <v>64955239.380000003</v>
      </c>
      <c r="C53" s="9">
        <v>7</v>
      </c>
      <c r="D53" s="92">
        <f t="shared" ref="D53:D63" si="2">B53/$B$63</f>
        <v>1.5810425790686127E-2</v>
      </c>
    </row>
    <row r="54" spans="1:4" x14ac:dyDescent="0.2">
      <c r="A54" s="6" t="s">
        <v>20</v>
      </c>
      <c r="B54" s="50">
        <v>228025368.5</v>
      </c>
      <c r="C54" s="9">
        <v>16</v>
      </c>
      <c r="D54" s="92">
        <f t="shared" si="2"/>
        <v>5.550249989800142E-2</v>
      </c>
    </row>
    <row r="55" spans="1:4" x14ac:dyDescent="0.2">
      <c r="A55" s="6" t="s">
        <v>21</v>
      </c>
      <c r="B55" s="65"/>
      <c r="C55" s="70"/>
      <c r="D55" s="92">
        <f t="shared" si="2"/>
        <v>0</v>
      </c>
    </row>
    <row r="56" spans="1:4" x14ac:dyDescent="0.2">
      <c r="A56" s="6" t="s">
        <v>22</v>
      </c>
      <c r="B56" s="40"/>
      <c r="C56" s="40"/>
      <c r="D56" s="92">
        <f t="shared" si="2"/>
        <v>0</v>
      </c>
    </row>
    <row r="57" spans="1:4" x14ac:dyDescent="0.2">
      <c r="A57" s="6" t="s">
        <v>23</v>
      </c>
      <c r="B57" s="40"/>
      <c r="C57" s="40"/>
      <c r="D57" s="92">
        <f t="shared" si="2"/>
        <v>0</v>
      </c>
    </row>
    <row r="58" spans="1:4" x14ac:dyDescent="0.2">
      <c r="A58" s="6" t="s">
        <v>24</v>
      </c>
      <c r="B58" s="40"/>
      <c r="C58" s="40"/>
      <c r="D58" s="92">
        <f t="shared" si="2"/>
        <v>0</v>
      </c>
    </row>
    <row r="59" spans="1:4" x14ac:dyDescent="0.2">
      <c r="A59" s="6" t="s">
        <v>25</v>
      </c>
      <c r="B59" s="40"/>
      <c r="C59" s="40"/>
      <c r="D59" s="92">
        <f t="shared" si="2"/>
        <v>0</v>
      </c>
    </row>
    <row r="60" spans="1:4" x14ac:dyDescent="0.2">
      <c r="A60" s="6" t="s">
        <v>26</v>
      </c>
      <c r="B60" s="40"/>
      <c r="C60" s="40"/>
      <c r="D60" s="92">
        <f t="shared" si="2"/>
        <v>0</v>
      </c>
    </row>
    <row r="61" spans="1:4" x14ac:dyDescent="0.2">
      <c r="A61" s="6" t="s">
        <v>27</v>
      </c>
      <c r="B61" s="40"/>
      <c r="C61" s="40"/>
      <c r="D61" s="92">
        <f t="shared" si="2"/>
        <v>0</v>
      </c>
    </row>
    <row r="62" spans="1:4" ht="13.5" thickBot="1" x14ac:dyDescent="0.25">
      <c r="A62" s="25" t="s">
        <v>28</v>
      </c>
      <c r="B62" s="63"/>
      <c r="C62" s="63"/>
      <c r="D62" s="92">
        <f t="shared" si="2"/>
        <v>0</v>
      </c>
    </row>
    <row r="63" spans="1:4" ht="13.5" thickTop="1" x14ac:dyDescent="0.2">
      <c r="A63" s="1" t="s">
        <v>4</v>
      </c>
      <c r="B63" s="5">
        <v>4108380143.5799999</v>
      </c>
      <c r="C63" s="5">
        <v>340</v>
      </c>
      <c r="D63" s="10">
        <f t="shared" si="2"/>
        <v>1</v>
      </c>
    </row>
    <row r="64" spans="1:4" x14ac:dyDescent="0.2">
      <c r="A64" s="2"/>
      <c r="B64" s="66"/>
      <c r="C64" s="66"/>
    </row>
    <row r="65" spans="1:4" x14ac:dyDescent="0.2">
      <c r="A65" s="2"/>
      <c r="B65" s="66"/>
      <c r="C65" s="66"/>
    </row>
    <row r="66" spans="1:4" x14ac:dyDescent="0.2">
      <c r="A66" s="42" t="s">
        <v>34</v>
      </c>
      <c r="B66" s="84"/>
      <c r="C66" s="84"/>
    </row>
    <row r="67" spans="1:4" x14ac:dyDescent="0.2">
      <c r="A67" s="55"/>
      <c r="B67" s="55"/>
      <c r="C67" s="55"/>
    </row>
    <row r="68" spans="1:4" x14ac:dyDescent="0.2">
      <c r="A68" s="57" t="s">
        <v>29</v>
      </c>
      <c r="B68" s="48" t="s">
        <v>16</v>
      </c>
      <c r="C68" s="58" t="s">
        <v>17</v>
      </c>
      <c r="D68" s="90" t="s">
        <v>35</v>
      </c>
    </row>
    <row r="69" spans="1:4" x14ac:dyDescent="0.2">
      <c r="A69" s="75" t="s">
        <v>18</v>
      </c>
      <c r="B69" s="23">
        <v>3815399535.6999998</v>
      </c>
      <c r="C69" s="73">
        <v>317</v>
      </c>
      <c r="D69" s="92">
        <f>B69/$B$63</f>
        <v>0.92868707431131248</v>
      </c>
    </row>
    <row r="70" spans="1:4" x14ac:dyDescent="0.2">
      <c r="A70" s="80" t="s">
        <v>19</v>
      </c>
      <c r="B70" s="50">
        <v>64955239.380000003</v>
      </c>
      <c r="C70" s="9">
        <v>7</v>
      </c>
      <c r="D70" s="92">
        <f t="shared" ref="D70:D80" si="3">B70/$B$63</f>
        <v>1.5810425790686127E-2</v>
      </c>
    </row>
    <row r="71" spans="1:4" x14ac:dyDescent="0.2">
      <c r="A71" s="80" t="s">
        <v>20</v>
      </c>
      <c r="B71" s="50">
        <v>228025368.5</v>
      </c>
      <c r="C71" s="9">
        <v>16</v>
      </c>
      <c r="D71" s="92">
        <f t="shared" si="3"/>
        <v>5.550249989800142E-2</v>
      </c>
    </row>
    <row r="72" spans="1:4" x14ac:dyDescent="0.2">
      <c r="A72" s="80" t="s">
        <v>21</v>
      </c>
      <c r="B72" s="17"/>
      <c r="C72" s="70"/>
      <c r="D72" s="92">
        <f t="shared" si="3"/>
        <v>0</v>
      </c>
    </row>
    <row r="73" spans="1:4" x14ac:dyDescent="0.2">
      <c r="A73" s="80" t="s">
        <v>22</v>
      </c>
      <c r="B73" s="17"/>
      <c r="C73" s="70"/>
      <c r="D73" s="92">
        <f t="shared" si="3"/>
        <v>0</v>
      </c>
    </row>
    <row r="74" spans="1:4" x14ac:dyDescent="0.2">
      <c r="A74" s="80" t="s">
        <v>23</v>
      </c>
      <c r="B74" s="17"/>
      <c r="C74" s="70"/>
      <c r="D74" s="92">
        <f t="shared" si="3"/>
        <v>0</v>
      </c>
    </row>
    <row r="75" spans="1:4" x14ac:dyDescent="0.2">
      <c r="A75" s="80" t="s">
        <v>24</v>
      </c>
      <c r="B75" s="17"/>
      <c r="C75" s="70"/>
      <c r="D75" s="92">
        <f t="shared" si="3"/>
        <v>0</v>
      </c>
    </row>
    <row r="76" spans="1:4" x14ac:dyDescent="0.2">
      <c r="A76" s="80" t="s">
        <v>25</v>
      </c>
      <c r="B76" s="40"/>
      <c r="C76" s="40"/>
      <c r="D76" s="92">
        <f t="shared" si="3"/>
        <v>0</v>
      </c>
    </row>
    <row r="77" spans="1:4" x14ac:dyDescent="0.2">
      <c r="A77" s="80" t="s">
        <v>26</v>
      </c>
      <c r="B77" s="40"/>
      <c r="C77" s="40"/>
      <c r="D77" s="92">
        <f t="shared" si="3"/>
        <v>0</v>
      </c>
    </row>
    <row r="78" spans="1:4" x14ac:dyDescent="0.2">
      <c r="A78" s="80" t="s">
        <v>27</v>
      </c>
      <c r="B78" s="40"/>
      <c r="C78" s="40"/>
      <c r="D78" s="92">
        <f t="shared" si="3"/>
        <v>0</v>
      </c>
    </row>
    <row r="79" spans="1:4" ht="13.5" thickBot="1" x14ac:dyDescent="0.25">
      <c r="A79" s="36" t="s">
        <v>28</v>
      </c>
      <c r="B79" s="40"/>
      <c r="C79" s="40"/>
      <c r="D79" s="92">
        <f t="shared" si="3"/>
        <v>0</v>
      </c>
    </row>
    <row r="80" spans="1:4" ht="13.5" thickTop="1" x14ac:dyDescent="0.2">
      <c r="A80" s="65" t="s">
        <v>4</v>
      </c>
      <c r="B80" s="79">
        <v>4108380143.5799999</v>
      </c>
      <c r="C80" s="79">
        <v>340</v>
      </c>
      <c r="D80" s="10">
        <f t="shared" si="3"/>
        <v>1</v>
      </c>
    </row>
    <row r="82" spans="1:13" x14ac:dyDescent="0.2">
      <c r="A82" s="638" t="s">
        <v>67</v>
      </c>
      <c r="B82" s="639"/>
      <c r="C82" s="639"/>
      <c r="D82" s="639"/>
      <c r="E82" s="639"/>
      <c r="F82" s="640"/>
    </row>
    <row r="83" spans="1:13" s="96" customFormat="1" x14ac:dyDescent="0.2">
      <c r="A83" s="97"/>
      <c r="B83" s="98" t="s">
        <v>4</v>
      </c>
      <c r="C83" s="99" t="s">
        <v>37</v>
      </c>
      <c r="D83" s="99" t="s">
        <v>38</v>
      </c>
      <c r="E83" s="100" t="s">
        <v>39</v>
      </c>
      <c r="F83" s="101" t="s">
        <v>40</v>
      </c>
      <c r="G83" s="101" t="s">
        <v>41</v>
      </c>
      <c r="H83" s="101" t="s">
        <v>42</v>
      </c>
      <c r="I83" s="101" t="s">
        <v>43</v>
      </c>
      <c r="J83" s="101" t="s">
        <v>44</v>
      </c>
      <c r="K83" s="101" t="s">
        <v>45</v>
      </c>
      <c r="L83" s="101" t="s">
        <v>46</v>
      </c>
      <c r="M83" s="99" t="s">
        <v>47</v>
      </c>
    </row>
    <row r="84" spans="1:13" x14ac:dyDescent="0.2">
      <c r="A84" s="95" t="s">
        <v>48</v>
      </c>
      <c r="B84" s="93">
        <v>4750608684.3599997</v>
      </c>
      <c r="C84" s="93">
        <v>996586573.33000004</v>
      </c>
      <c r="D84" s="93">
        <v>812064295.45000005</v>
      </c>
      <c r="E84" s="93">
        <v>2941957815.5799999</v>
      </c>
      <c r="F84" s="93">
        <v>0</v>
      </c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</row>
    <row r="85" spans="1:13" x14ac:dyDescent="0.2">
      <c r="A85" s="95" t="s">
        <v>49</v>
      </c>
      <c r="B85" s="93">
        <v>671554370.83000004</v>
      </c>
      <c r="C85" s="93">
        <v>70219625.530000001</v>
      </c>
      <c r="D85" s="93">
        <v>98638667.689999998</v>
      </c>
      <c r="E85" s="93">
        <v>502696077.61000001</v>
      </c>
      <c r="F85" s="93">
        <v>0</v>
      </c>
      <c r="G85" s="93">
        <v>0</v>
      </c>
      <c r="H85" s="93">
        <v>0</v>
      </c>
      <c r="I85" s="93">
        <v>0</v>
      </c>
      <c r="J85" s="93">
        <v>0</v>
      </c>
      <c r="K85" s="93">
        <v>0</v>
      </c>
      <c r="L85" s="93">
        <v>0</v>
      </c>
      <c r="M85" s="93">
        <v>0</v>
      </c>
    </row>
    <row r="86" spans="1:13" x14ac:dyDescent="0.2">
      <c r="A86" s="95" t="s">
        <v>50</v>
      </c>
      <c r="B86" s="93">
        <v>1176494007.2400002</v>
      </c>
      <c r="C86" s="93">
        <v>167785859.43000001</v>
      </c>
      <c r="D86" s="93">
        <v>207995031.34</v>
      </c>
      <c r="E86" s="93">
        <v>800713116.47000003</v>
      </c>
      <c r="F86" s="93">
        <v>0</v>
      </c>
      <c r="G86" s="93">
        <v>0</v>
      </c>
      <c r="H86" s="93">
        <v>0</v>
      </c>
      <c r="I86" s="93">
        <v>0</v>
      </c>
      <c r="J86" s="93">
        <v>0</v>
      </c>
      <c r="K86" s="93">
        <v>0</v>
      </c>
      <c r="L86" s="93">
        <v>0</v>
      </c>
      <c r="M86" s="93">
        <v>0</v>
      </c>
    </row>
    <row r="87" spans="1:13" x14ac:dyDescent="0.2">
      <c r="A87" s="95" t="s">
        <v>51</v>
      </c>
      <c r="B87" s="93">
        <v>14407685.32</v>
      </c>
      <c r="C87" s="93">
        <v>1059277.1299999999</v>
      </c>
      <c r="D87" s="93">
        <v>13348408.189999999</v>
      </c>
      <c r="E87" s="93">
        <v>0</v>
      </c>
      <c r="F87" s="93">
        <v>0</v>
      </c>
      <c r="G87" s="93">
        <v>0</v>
      </c>
      <c r="H87" s="93">
        <v>0</v>
      </c>
      <c r="I87" s="93">
        <v>0</v>
      </c>
      <c r="J87" s="93">
        <v>0</v>
      </c>
      <c r="K87" s="93">
        <v>0</v>
      </c>
      <c r="L87" s="93">
        <v>0</v>
      </c>
      <c r="M87" s="93">
        <v>0</v>
      </c>
    </row>
    <row r="88" spans="1:13" x14ac:dyDescent="0.2">
      <c r="A88" s="95" t="s">
        <v>52</v>
      </c>
      <c r="B88" s="93">
        <v>648753750.02999997</v>
      </c>
      <c r="C88" s="93">
        <v>83742958.450000003</v>
      </c>
      <c r="D88" s="93">
        <v>79935613.810000002</v>
      </c>
      <c r="E88" s="93">
        <v>485075177.76999998</v>
      </c>
      <c r="F88" s="93">
        <v>0</v>
      </c>
      <c r="G88" s="93">
        <v>0</v>
      </c>
      <c r="H88" s="93">
        <v>0</v>
      </c>
      <c r="I88" s="93">
        <v>0</v>
      </c>
      <c r="J88" s="93">
        <v>0</v>
      </c>
      <c r="K88" s="93">
        <v>0</v>
      </c>
      <c r="L88" s="93">
        <v>0</v>
      </c>
      <c r="M88" s="93">
        <v>0</v>
      </c>
    </row>
    <row r="89" spans="1:13" x14ac:dyDescent="0.2">
      <c r="A89" s="95" t="s">
        <v>53</v>
      </c>
      <c r="B89" s="93">
        <v>1011630654.3</v>
      </c>
      <c r="C89" s="93">
        <v>119326318.29000001</v>
      </c>
      <c r="D89" s="93">
        <v>136502260.53</v>
      </c>
      <c r="E89" s="93">
        <v>755802075.48000002</v>
      </c>
      <c r="F89" s="93">
        <v>0</v>
      </c>
      <c r="G89" s="93">
        <v>0</v>
      </c>
      <c r="H89" s="93">
        <v>0</v>
      </c>
      <c r="I89" s="93">
        <v>0</v>
      </c>
      <c r="J89" s="93">
        <v>0</v>
      </c>
      <c r="K89" s="93">
        <v>0</v>
      </c>
      <c r="L89" s="93">
        <v>0</v>
      </c>
      <c r="M89" s="93">
        <v>0</v>
      </c>
    </row>
    <row r="90" spans="1:13" x14ac:dyDescent="0.2">
      <c r="A90" s="95" t="s">
        <v>54</v>
      </c>
      <c r="B90" s="93">
        <v>405356178.73000002</v>
      </c>
      <c r="C90" s="93">
        <v>43698036.07</v>
      </c>
      <c r="D90" s="93">
        <v>67213852</v>
      </c>
      <c r="E90" s="93">
        <v>294444290.66000003</v>
      </c>
      <c r="F90" s="93">
        <v>0</v>
      </c>
      <c r="G90" s="93">
        <v>0</v>
      </c>
      <c r="H90" s="93">
        <v>0</v>
      </c>
      <c r="I90" s="93">
        <v>0</v>
      </c>
      <c r="J90" s="93">
        <v>0</v>
      </c>
      <c r="K90" s="93">
        <v>0</v>
      </c>
      <c r="L90" s="93">
        <v>0</v>
      </c>
      <c r="M90" s="93">
        <v>0</v>
      </c>
    </row>
    <row r="91" spans="1:13" x14ac:dyDescent="0.2">
      <c r="A91" s="95" t="s">
        <v>55</v>
      </c>
      <c r="B91" s="93">
        <v>1213477030.96</v>
      </c>
      <c r="C91" s="93">
        <v>95906186.489999995</v>
      </c>
      <c r="D91" s="93">
        <v>125059401.25</v>
      </c>
      <c r="E91" s="93">
        <v>992511443.22000003</v>
      </c>
      <c r="F91" s="93">
        <v>0</v>
      </c>
      <c r="G91" s="93">
        <v>0</v>
      </c>
      <c r="H91" s="93">
        <v>0</v>
      </c>
      <c r="I91" s="93">
        <v>0</v>
      </c>
      <c r="J91" s="93">
        <v>0</v>
      </c>
      <c r="K91" s="93">
        <v>0</v>
      </c>
      <c r="L91" s="93">
        <v>0</v>
      </c>
      <c r="M91" s="93">
        <v>0</v>
      </c>
    </row>
    <row r="92" spans="1:13" x14ac:dyDescent="0.2">
      <c r="A92" s="95" t="s">
        <v>56</v>
      </c>
      <c r="B92" s="93">
        <v>733986010.56999993</v>
      </c>
      <c r="C92" s="93">
        <v>70808291.020000011</v>
      </c>
      <c r="D92" s="93">
        <v>90321841.280000001</v>
      </c>
      <c r="E92" s="93">
        <v>572855878.26999998</v>
      </c>
      <c r="F92" s="93">
        <v>0</v>
      </c>
      <c r="G92" s="93">
        <v>0</v>
      </c>
      <c r="H92" s="93">
        <v>0</v>
      </c>
      <c r="I92" s="93">
        <v>0</v>
      </c>
      <c r="J92" s="93">
        <v>0</v>
      </c>
      <c r="K92" s="93">
        <v>0</v>
      </c>
      <c r="L92" s="93">
        <v>0</v>
      </c>
      <c r="M92" s="93">
        <v>0</v>
      </c>
    </row>
    <row r="93" spans="1:13" x14ac:dyDescent="0.2">
      <c r="A93" s="95" t="s">
        <v>57</v>
      </c>
      <c r="B93" s="93">
        <v>528543857.02999997</v>
      </c>
      <c r="C93" s="93">
        <v>92418676.5</v>
      </c>
      <c r="D93" s="93">
        <v>111108175.03</v>
      </c>
      <c r="E93" s="93">
        <v>325017005.5</v>
      </c>
      <c r="F93" s="93">
        <v>0</v>
      </c>
      <c r="G93" s="93">
        <v>0</v>
      </c>
      <c r="H93" s="93">
        <v>0</v>
      </c>
      <c r="I93" s="93">
        <v>0</v>
      </c>
      <c r="J93" s="93">
        <v>0</v>
      </c>
      <c r="K93" s="93">
        <v>0</v>
      </c>
      <c r="L93" s="93">
        <v>0</v>
      </c>
      <c r="M93" s="93">
        <v>0</v>
      </c>
    </row>
    <row r="94" spans="1:13" x14ac:dyDescent="0.2">
      <c r="A94" s="95" t="s">
        <v>58</v>
      </c>
      <c r="B94" s="93">
        <v>5696448448.1700001</v>
      </c>
      <c r="C94" s="93">
        <v>3959351736.6199999</v>
      </c>
      <c r="D94" s="93">
        <v>398873406.25999999</v>
      </c>
      <c r="E94" s="93">
        <v>1338223305.29</v>
      </c>
      <c r="F94" s="93">
        <v>0</v>
      </c>
      <c r="G94" s="93">
        <v>0</v>
      </c>
      <c r="H94" s="93">
        <v>0</v>
      </c>
      <c r="I94" s="93">
        <v>0</v>
      </c>
      <c r="J94" s="93">
        <v>0</v>
      </c>
      <c r="K94" s="93">
        <v>0</v>
      </c>
      <c r="L94" s="93">
        <v>0</v>
      </c>
      <c r="M94" s="93">
        <v>0</v>
      </c>
    </row>
    <row r="95" spans="1:13" x14ac:dyDescent="0.2">
      <c r="A95" s="95" t="s">
        <v>59</v>
      </c>
      <c r="B95" s="93">
        <v>1566796754.79</v>
      </c>
      <c r="C95" s="93">
        <v>192085977.97</v>
      </c>
      <c r="D95" s="93">
        <v>260354287.55000001</v>
      </c>
      <c r="E95" s="93">
        <v>1114356489.27</v>
      </c>
      <c r="F95" s="93">
        <v>0</v>
      </c>
      <c r="G95" s="93">
        <v>0</v>
      </c>
      <c r="H95" s="93">
        <v>0</v>
      </c>
      <c r="I95" s="93">
        <v>0</v>
      </c>
      <c r="J95" s="93">
        <v>0</v>
      </c>
      <c r="K95" s="93">
        <v>0</v>
      </c>
      <c r="L95" s="93">
        <v>0</v>
      </c>
      <c r="M95" s="93">
        <v>0</v>
      </c>
    </row>
    <row r="96" spans="1:13" x14ac:dyDescent="0.2">
      <c r="A96" s="95" t="s">
        <v>60</v>
      </c>
      <c r="B96" s="93">
        <v>2418917323.1700001</v>
      </c>
      <c r="C96" s="93">
        <v>275406806.81</v>
      </c>
      <c r="D96" s="93">
        <v>264172471.47999999</v>
      </c>
      <c r="E96" s="93">
        <v>1879338044.8800001</v>
      </c>
      <c r="F96" s="93">
        <v>0</v>
      </c>
      <c r="G96" s="93">
        <v>0</v>
      </c>
      <c r="H96" s="93">
        <v>0</v>
      </c>
      <c r="I96" s="93">
        <v>0</v>
      </c>
      <c r="J96" s="93">
        <v>0</v>
      </c>
      <c r="K96" s="93">
        <v>0</v>
      </c>
      <c r="L96" s="93">
        <v>0</v>
      </c>
      <c r="M96" s="93">
        <v>0</v>
      </c>
    </row>
    <row r="97" spans="1:13" x14ac:dyDescent="0.2">
      <c r="A97" s="95" t="s">
        <v>61</v>
      </c>
      <c r="B97" s="93">
        <v>61327601.5</v>
      </c>
      <c r="C97" s="93">
        <v>1006233.84</v>
      </c>
      <c r="D97" s="93">
        <v>4325359.25</v>
      </c>
      <c r="E97" s="93">
        <v>55996008.409999996</v>
      </c>
      <c r="F97" s="93">
        <v>0</v>
      </c>
      <c r="G97" s="93">
        <v>0</v>
      </c>
      <c r="H97" s="93">
        <v>0</v>
      </c>
      <c r="I97" s="93">
        <v>0</v>
      </c>
      <c r="J97" s="93">
        <v>0</v>
      </c>
      <c r="K97" s="93">
        <v>0</v>
      </c>
      <c r="L97" s="93">
        <v>0</v>
      </c>
      <c r="M97" s="93">
        <v>0</v>
      </c>
    </row>
    <row r="98" spans="1:13" x14ac:dyDescent="0.2">
      <c r="A98" s="95" t="s">
        <v>62</v>
      </c>
      <c r="B98" s="93">
        <v>3172970056.3099999</v>
      </c>
      <c r="C98" s="93">
        <v>485597323.93000001</v>
      </c>
      <c r="D98" s="93">
        <v>463583109.05000001</v>
      </c>
      <c r="E98" s="93">
        <v>2223789623.3299999</v>
      </c>
      <c r="F98" s="93">
        <v>0</v>
      </c>
      <c r="G98" s="93">
        <v>0</v>
      </c>
      <c r="H98" s="93">
        <v>0</v>
      </c>
      <c r="I98" s="93">
        <v>0</v>
      </c>
      <c r="J98" s="93">
        <v>0</v>
      </c>
      <c r="K98" s="93">
        <v>0</v>
      </c>
      <c r="L98" s="93">
        <v>0</v>
      </c>
      <c r="M98" s="93">
        <v>0</v>
      </c>
    </row>
    <row r="99" spans="1:13" x14ac:dyDescent="0.2">
      <c r="A99" s="95" t="s">
        <v>63</v>
      </c>
      <c r="B99" s="93">
        <v>1583853897.3300002</v>
      </c>
      <c r="C99" s="93">
        <v>183890343.12</v>
      </c>
      <c r="D99" s="93">
        <v>250921820.47999999</v>
      </c>
      <c r="E99" s="93">
        <v>1149041733.73</v>
      </c>
      <c r="F99" s="93">
        <v>0</v>
      </c>
      <c r="G99" s="93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</row>
    <row r="100" spans="1:13" x14ac:dyDescent="0.2">
      <c r="A100" s="95" t="s">
        <v>64</v>
      </c>
      <c r="B100" s="93">
        <v>235695142.37</v>
      </c>
      <c r="C100" s="93">
        <v>65614207.150000006</v>
      </c>
      <c r="D100" s="93">
        <v>30916784</v>
      </c>
      <c r="E100" s="93">
        <v>139164151.22</v>
      </c>
      <c r="F100" s="93">
        <v>0</v>
      </c>
      <c r="G100" s="93">
        <v>0</v>
      </c>
      <c r="H100" s="93">
        <v>0</v>
      </c>
      <c r="I100" s="93">
        <v>0</v>
      </c>
      <c r="J100" s="93">
        <v>0</v>
      </c>
      <c r="K100" s="93">
        <v>0</v>
      </c>
      <c r="L100" s="93">
        <v>0</v>
      </c>
      <c r="M100" s="93">
        <v>0</v>
      </c>
    </row>
    <row r="101" spans="1:13" x14ac:dyDescent="0.2">
      <c r="A101" s="95" t="s">
        <v>65</v>
      </c>
      <c r="B101" s="93">
        <v>802112594.27999997</v>
      </c>
      <c r="C101" s="93">
        <v>96251179.150000006</v>
      </c>
      <c r="D101" s="93">
        <v>83257047.25</v>
      </c>
      <c r="E101" s="93">
        <v>622604367.88</v>
      </c>
      <c r="F101" s="93">
        <v>0</v>
      </c>
      <c r="G101" s="93">
        <v>0</v>
      </c>
      <c r="H101" s="93">
        <v>0</v>
      </c>
      <c r="I101" s="93">
        <v>0</v>
      </c>
      <c r="J101" s="93">
        <v>0</v>
      </c>
      <c r="K101" s="93">
        <v>0</v>
      </c>
      <c r="L101" s="93">
        <v>0</v>
      </c>
      <c r="M101" s="93">
        <v>0</v>
      </c>
    </row>
    <row r="102" spans="1:13" x14ac:dyDescent="0.2">
      <c r="A102" s="95" t="s">
        <v>66</v>
      </c>
      <c r="B102" s="93">
        <v>935944743.36000001</v>
      </c>
      <c r="C102" s="93">
        <v>144879532.96000001</v>
      </c>
      <c r="D102" s="93">
        <v>162169912.27000001</v>
      </c>
      <c r="E102" s="93">
        <v>628895298.13</v>
      </c>
      <c r="F102" s="93">
        <v>0</v>
      </c>
      <c r="G102" s="93">
        <v>0</v>
      </c>
      <c r="H102" s="93">
        <v>0</v>
      </c>
      <c r="I102" s="93">
        <v>0</v>
      </c>
      <c r="J102" s="93">
        <v>0</v>
      </c>
      <c r="K102" s="93">
        <v>0</v>
      </c>
      <c r="L102" s="93">
        <v>0</v>
      </c>
      <c r="M102" s="93">
        <v>0</v>
      </c>
    </row>
    <row r="103" spans="1:13" x14ac:dyDescent="0.2">
      <c r="A103" s="94" t="s">
        <v>4</v>
      </c>
      <c r="B103" s="93">
        <f t="shared" ref="B103:M103" si="4">SUM(B84:B102)</f>
        <v>27628878790.650002</v>
      </c>
      <c r="C103" s="93">
        <f t="shared" si="4"/>
        <v>7145635143.79</v>
      </c>
      <c r="D103" s="93">
        <f t="shared" si="4"/>
        <v>3660761744.1600003</v>
      </c>
      <c r="E103" s="93">
        <f t="shared" si="4"/>
        <v>16822481902.699997</v>
      </c>
      <c r="F103" s="93">
        <f t="shared" si="4"/>
        <v>0</v>
      </c>
      <c r="G103" s="93">
        <f t="shared" si="4"/>
        <v>0</v>
      </c>
      <c r="H103" s="93">
        <f t="shared" si="4"/>
        <v>0</v>
      </c>
      <c r="I103" s="93">
        <f t="shared" si="4"/>
        <v>0</v>
      </c>
      <c r="J103" s="93">
        <f t="shared" si="4"/>
        <v>0</v>
      </c>
      <c r="K103" s="93">
        <f t="shared" si="4"/>
        <v>0</v>
      </c>
      <c r="L103" s="93">
        <f t="shared" si="4"/>
        <v>0</v>
      </c>
      <c r="M103" s="93">
        <f t="shared" si="4"/>
        <v>0</v>
      </c>
    </row>
    <row r="105" spans="1:13" x14ac:dyDescent="0.2">
      <c r="A105" s="116" t="s">
        <v>74</v>
      </c>
      <c r="B105" s="116"/>
      <c r="C105" s="116"/>
      <c r="D105" s="116"/>
      <c r="E105" s="116"/>
      <c r="F105" s="116"/>
    </row>
    <row r="106" spans="1:13" s="87" customFormat="1" x14ac:dyDescent="0.2">
      <c r="A106" s="120"/>
      <c r="B106" s="117" t="s">
        <v>4</v>
      </c>
      <c r="C106" s="115" t="s">
        <v>37</v>
      </c>
      <c r="D106" s="115" t="s">
        <v>38</v>
      </c>
      <c r="E106" s="132" t="s">
        <v>39</v>
      </c>
      <c r="F106" s="109" t="s">
        <v>40</v>
      </c>
      <c r="G106" s="109" t="s">
        <v>41</v>
      </c>
      <c r="H106" s="109" t="s">
        <v>42</v>
      </c>
      <c r="I106" s="109" t="s">
        <v>43</v>
      </c>
      <c r="J106" s="109" t="s">
        <v>44</v>
      </c>
      <c r="K106" s="109" t="s">
        <v>45</v>
      </c>
      <c r="L106" s="109" t="s">
        <v>46</v>
      </c>
      <c r="M106" s="115" t="s">
        <v>47</v>
      </c>
    </row>
    <row r="107" spans="1:13" x14ac:dyDescent="0.2">
      <c r="A107" s="108"/>
      <c r="B107" s="107"/>
      <c r="C107" s="123"/>
      <c r="D107" s="123"/>
      <c r="E107" s="136"/>
      <c r="F107" s="123"/>
      <c r="G107" s="123"/>
      <c r="H107" s="123"/>
      <c r="I107" s="123"/>
      <c r="J107" s="123"/>
      <c r="K107" s="123"/>
      <c r="L107" s="123"/>
      <c r="M107" s="123"/>
    </row>
    <row r="108" spans="1:13" ht="25.5" x14ac:dyDescent="0.2">
      <c r="A108" s="134" t="s">
        <v>68</v>
      </c>
      <c r="B108" s="131" t="s">
        <v>16</v>
      </c>
      <c r="C108" s="129" t="s">
        <v>16</v>
      </c>
      <c r="D108" s="129" t="s">
        <v>16</v>
      </c>
      <c r="E108" s="127" t="s">
        <v>16</v>
      </c>
      <c r="F108" s="129" t="s">
        <v>16</v>
      </c>
      <c r="G108" s="129" t="s">
        <v>16</v>
      </c>
      <c r="H108" s="129" t="s">
        <v>16</v>
      </c>
      <c r="I108" s="129" t="s">
        <v>16</v>
      </c>
      <c r="J108" s="129" t="s">
        <v>16</v>
      </c>
      <c r="K108" s="129" t="s">
        <v>16</v>
      </c>
      <c r="L108" s="129" t="s">
        <v>16</v>
      </c>
      <c r="M108" s="129" t="s">
        <v>16</v>
      </c>
    </row>
    <row r="109" spans="1:13" x14ac:dyDescent="0.2">
      <c r="A109" s="125" t="s">
        <v>75</v>
      </c>
      <c r="B109" s="122">
        <v>27628878790.580002</v>
      </c>
      <c r="C109" s="122">
        <v>7128485143.7600002</v>
      </c>
      <c r="D109" s="122">
        <v>3544617379.4700003</v>
      </c>
      <c r="E109" s="122">
        <v>16955776267.35</v>
      </c>
      <c r="F109" s="122">
        <v>0</v>
      </c>
      <c r="G109" s="119">
        <v>0</v>
      </c>
      <c r="H109" s="114">
        <v>0</v>
      </c>
      <c r="I109" s="114">
        <v>0</v>
      </c>
      <c r="J109" s="114">
        <v>0</v>
      </c>
      <c r="K109" s="114">
        <v>0</v>
      </c>
      <c r="L109" s="114">
        <v>0</v>
      </c>
      <c r="M109" s="114">
        <v>0</v>
      </c>
    </row>
    <row r="110" spans="1:13" x14ac:dyDescent="0.2">
      <c r="A110" s="112" t="s">
        <v>69</v>
      </c>
      <c r="B110" s="111">
        <v>0</v>
      </c>
      <c r="C110" s="110">
        <v>0</v>
      </c>
      <c r="D110" s="110">
        <v>0</v>
      </c>
      <c r="E110" s="135">
        <v>0</v>
      </c>
      <c r="F110" s="133">
        <v>0</v>
      </c>
      <c r="G110" s="133">
        <v>0</v>
      </c>
      <c r="H110" s="130">
        <v>0</v>
      </c>
      <c r="I110" s="130">
        <v>0</v>
      </c>
      <c r="J110" s="130">
        <v>0</v>
      </c>
      <c r="K110" s="130">
        <v>0</v>
      </c>
      <c r="L110" s="130">
        <v>0</v>
      </c>
      <c r="M110" s="128">
        <v>0</v>
      </c>
    </row>
    <row r="111" spans="1:13" x14ac:dyDescent="0.2">
      <c r="A111" s="112" t="s">
        <v>70</v>
      </c>
      <c r="B111" s="111">
        <v>0</v>
      </c>
      <c r="C111" s="110">
        <v>0</v>
      </c>
      <c r="D111" s="110">
        <v>0</v>
      </c>
      <c r="E111" s="135">
        <v>0</v>
      </c>
      <c r="F111" s="133">
        <v>0</v>
      </c>
      <c r="G111" s="133">
        <v>0</v>
      </c>
      <c r="H111" s="130">
        <v>0</v>
      </c>
      <c r="I111" s="130">
        <v>0</v>
      </c>
      <c r="J111" s="130">
        <v>0</v>
      </c>
      <c r="K111" s="130">
        <v>0</v>
      </c>
      <c r="L111" s="130">
        <v>0</v>
      </c>
      <c r="M111" s="128">
        <v>0</v>
      </c>
    </row>
    <row r="112" spans="1:13" x14ac:dyDescent="0.2">
      <c r="A112" s="112" t="s">
        <v>71</v>
      </c>
      <c r="B112" s="111">
        <v>0</v>
      </c>
      <c r="C112" s="110">
        <v>0</v>
      </c>
      <c r="D112" s="110">
        <v>0</v>
      </c>
      <c r="E112" s="135">
        <v>0</v>
      </c>
      <c r="F112" s="133">
        <v>0</v>
      </c>
      <c r="G112" s="133">
        <v>0</v>
      </c>
      <c r="H112" s="130">
        <v>0</v>
      </c>
      <c r="I112" s="130">
        <v>0</v>
      </c>
      <c r="J112" s="130">
        <v>0</v>
      </c>
      <c r="K112" s="130">
        <v>0</v>
      </c>
      <c r="L112" s="130">
        <v>0</v>
      </c>
      <c r="M112" s="128">
        <v>0</v>
      </c>
    </row>
    <row r="113" spans="1:13" x14ac:dyDescent="0.2">
      <c r="A113" s="112" t="s">
        <v>72</v>
      </c>
      <c r="B113" s="111">
        <v>0</v>
      </c>
      <c r="C113" s="110">
        <v>0</v>
      </c>
      <c r="D113" s="110">
        <v>0</v>
      </c>
      <c r="E113" s="135">
        <v>0</v>
      </c>
      <c r="F113" s="133">
        <v>0</v>
      </c>
      <c r="G113" s="133">
        <v>0</v>
      </c>
      <c r="H113" s="130">
        <v>0</v>
      </c>
      <c r="I113" s="130">
        <v>0</v>
      </c>
      <c r="J113" s="130">
        <v>0</v>
      </c>
      <c r="K113" s="130">
        <v>0</v>
      </c>
      <c r="L113" s="130">
        <v>0</v>
      </c>
      <c r="M113" s="128">
        <v>0</v>
      </c>
    </row>
    <row r="114" spans="1:13" ht="13.5" thickBot="1" x14ac:dyDescent="0.25">
      <c r="A114" s="126" t="s">
        <v>73</v>
      </c>
      <c r="B114" s="124">
        <v>0</v>
      </c>
      <c r="C114" s="121">
        <v>0</v>
      </c>
      <c r="D114" s="121">
        <v>0</v>
      </c>
      <c r="E114" s="118">
        <v>0</v>
      </c>
      <c r="F114" s="113">
        <v>0</v>
      </c>
      <c r="G114" s="113">
        <v>0</v>
      </c>
      <c r="H114" s="106">
        <v>0</v>
      </c>
      <c r="I114" s="106">
        <v>0</v>
      </c>
      <c r="J114" s="106">
        <v>0</v>
      </c>
      <c r="K114" s="106">
        <v>0</v>
      </c>
      <c r="L114" s="106">
        <v>0</v>
      </c>
      <c r="M114" s="105">
        <v>0</v>
      </c>
    </row>
    <row r="115" spans="1:13" ht="13.5" thickTop="1" x14ac:dyDescent="0.2">
      <c r="A115" s="104" t="s">
        <v>4</v>
      </c>
      <c r="B115" s="103">
        <v>27628878790.580002</v>
      </c>
      <c r="C115" s="103">
        <v>7128485143.7600002</v>
      </c>
      <c r="D115" s="103">
        <v>3544617379.4700003</v>
      </c>
      <c r="E115" s="103">
        <v>16955776267.35</v>
      </c>
      <c r="F115" s="103">
        <v>0</v>
      </c>
      <c r="G115" s="103">
        <v>0</v>
      </c>
      <c r="H115" s="102">
        <v>0</v>
      </c>
      <c r="I115" s="102">
        <v>0</v>
      </c>
      <c r="J115" s="102">
        <v>0</v>
      </c>
      <c r="K115" s="102">
        <v>0</v>
      </c>
      <c r="L115" s="102">
        <v>0</v>
      </c>
      <c r="M115" s="102">
        <v>0</v>
      </c>
    </row>
  </sheetData>
  <mergeCells count="4">
    <mergeCell ref="A5:F5"/>
    <mergeCell ref="A12:F12"/>
    <mergeCell ref="A47:F47"/>
    <mergeCell ref="A82:F8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4"/>
  <sheetViews>
    <sheetView zoomScale="85" zoomScaleNormal="85" workbookViewId="0">
      <selection activeCell="B10" sqref="B10"/>
    </sheetView>
  </sheetViews>
  <sheetFormatPr baseColWidth="10" defaultRowHeight="12.75" x14ac:dyDescent="0.2"/>
  <cols>
    <col min="1" max="1" width="55.85546875" style="275" customWidth="1"/>
    <col min="2" max="2" width="24.5703125" style="275" bestFit="1" customWidth="1"/>
    <col min="3" max="3" width="23.85546875" style="275" customWidth="1"/>
    <col min="4" max="4" width="36.42578125" style="275" customWidth="1"/>
    <col min="5" max="5" width="22.140625" style="275" bestFit="1" customWidth="1"/>
    <col min="6" max="6" width="24.28515625" style="275" customWidth="1"/>
    <col min="7" max="10" width="22.14062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10" x14ac:dyDescent="0.2">
      <c r="A1" s="273" t="s">
        <v>145</v>
      </c>
      <c r="B1" s="274"/>
      <c r="C1" s="274"/>
      <c r="D1" s="274"/>
      <c r="E1" s="274"/>
    </row>
    <row r="2" spans="1:10" x14ac:dyDescent="0.2">
      <c r="A2" s="274" t="s">
        <v>1</v>
      </c>
      <c r="B2" s="274"/>
      <c r="C2" s="276">
        <v>42277</v>
      </c>
      <c r="E2" s="274"/>
    </row>
    <row r="3" spans="1:10" x14ac:dyDescent="0.2">
      <c r="A3" s="274" t="s">
        <v>9</v>
      </c>
      <c r="B3" s="274"/>
      <c r="C3" s="277" t="s">
        <v>10</v>
      </c>
      <c r="E3" s="274"/>
      <c r="G3" s="278"/>
    </row>
    <row r="4" spans="1:10" x14ac:dyDescent="0.2">
      <c r="A4" s="274"/>
      <c r="B4" s="274"/>
      <c r="C4" s="274"/>
      <c r="D4" s="274"/>
      <c r="E4" s="274"/>
      <c r="G4" s="279"/>
    </row>
    <row r="5" spans="1:10" x14ac:dyDescent="0.2">
      <c r="A5" s="629" t="s">
        <v>13</v>
      </c>
      <c r="B5" s="630"/>
      <c r="C5" s="630"/>
      <c r="D5" s="630"/>
      <c r="E5" s="630"/>
      <c r="F5" s="631"/>
      <c r="G5" s="279"/>
    </row>
    <row r="6" spans="1:10" x14ac:dyDescent="0.2">
      <c r="A6" s="612" t="s">
        <v>249</v>
      </c>
      <c r="B6" s="613"/>
      <c r="C6" s="613"/>
      <c r="D6" s="613"/>
      <c r="E6" s="613"/>
      <c r="F6" s="614"/>
      <c r="G6" s="279"/>
    </row>
    <row r="7" spans="1:10" ht="12.75" customHeight="1" x14ac:dyDescent="0.2">
      <c r="A7" s="489"/>
      <c r="B7" s="489" t="s">
        <v>4</v>
      </c>
      <c r="C7" s="489" t="s">
        <v>5</v>
      </c>
      <c r="D7" s="489" t="s">
        <v>76</v>
      </c>
      <c r="E7" s="615" t="s">
        <v>79</v>
      </c>
      <c r="F7" s="616" t="s">
        <v>11</v>
      </c>
      <c r="G7" s="29"/>
    </row>
    <row r="8" spans="1:10" x14ac:dyDescent="0.2">
      <c r="A8" s="283" t="s">
        <v>2</v>
      </c>
      <c r="B8" s="20">
        <f>B90</f>
        <v>54376843990.849998</v>
      </c>
      <c r="C8" s="283">
        <f t="shared" ref="C8:C13" si="0">B8/$B$13</f>
        <v>0.68274864562506721</v>
      </c>
      <c r="D8" s="7">
        <v>0.46597214999999997</v>
      </c>
      <c r="E8" s="376">
        <f>C90</f>
        <v>41858</v>
      </c>
      <c r="F8" s="375">
        <f>B8/E8</f>
        <v>1299078.8855380095</v>
      </c>
      <c r="G8" s="279"/>
    </row>
    <row r="9" spans="1:10" x14ac:dyDescent="0.2">
      <c r="A9" s="283" t="s">
        <v>3</v>
      </c>
      <c r="B9" s="13">
        <f>B124</f>
        <v>8676196083.6100006</v>
      </c>
      <c r="C9" s="283">
        <f t="shared" si="0"/>
        <v>0.10893719992758344</v>
      </c>
      <c r="D9" s="7">
        <v>0.14540312999999999</v>
      </c>
      <c r="E9" s="557">
        <f>C124</f>
        <v>772</v>
      </c>
      <c r="F9" s="375">
        <f>B9/E9</f>
        <v>11238595.963225389</v>
      </c>
      <c r="G9" s="279"/>
    </row>
    <row r="10" spans="1:10" x14ac:dyDescent="0.2">
      <c r="A10" s="283" t="s">
        <v>231</v>
      </c>
      <c r="B10" s="13">
        <v>47737241</v>
      </c>
      <c r="C10" s="283">
        <f t="shared" si="0"/>
        <v>5.9938264611516959E-4</v>
      </c>
      <c r="D10" s="7"/>
      <c r="E10" s="557"/>
      <c r="F10" s="375"/>
      <c r="G10" s="279"/>
    </row>
    <row r="11" spans="1:10" x14ac:dyDescent="0.2">
      <c r="A11" s="283" t="s">
        <v>187</v>
      </c>
      <c r="B11" s="284">
        <v>6781610746.9258976</v>
      </c>
      <c r="C11" s="283">
        <f t="shared" si="0"/>
        <v>8.514903059469893E-2</v>
      </c>
      <c r="D11" s="285"/>
      <c r="E11" s="286"/>
      <c r="F11" s="287"/>
      <c r="G11" s="278"/>
    </row>
    <row r="12" spans="1:10" x14ac:dyDescent="0.2">
      <c r="A12" s="283" t="s">
        <v>188</v>
      </c>
      <c r="B12" s="284">
        <v>9761627841.9842052</v>
      </c>
      <c r="C12" s="283">
        <f t="shared" si="0"/>
        <v>0.12256574120653527</v>
      </c>
      <c r="D12" s="285"/>
      <c r="E12" s="286"/>
      <c r="F12" s="287"/>
      <c r="G12" s="278"/>
    </row>
    <row r="13" spans="1:10" x14ac:dyDescent="0.2">
      <c r="A13" s="288" t="s">
        <v>233</v>
      </c>
      <c r="B13" s="289">
        <f>SUM(B8:B12)</f>
        <v>79644015904.370102</v>
      </c>
      <c r="C13" s="288">
        <f t="shared" si="0"/>
        <v>1</v>
      </c>
      <c r="D13" s="288">
        <f>B8/(B8+B9)*D8+B9/(B8+B9)*D9</f>
        <v>0.42186135577713291</v>
      </c>
      <c r="E13" s="290">
        <f>SUM(E8:E11)</f>
        <v>42630</v>
      </c>
      <c r="F13" s="291">
        <f>(B8+B9)/E13</f>
        <v>1479076.7082913441</v>
      </c>
      <c r="G13" s="278"/>
    </row>
    <row r="14" spans="1:10" s="278" customFormat="1" x14ac:dyDescent="0.2">
      <c r="A14" s="292"/>
      <c r="B14" s="293"/>
      <c r="C14" s="292"/>
      <c r="D14" s="292"/>
      <c r="E14" s="294"/>
      <c r="F14" s="295"/>
    </row>
    <row r="15" spans="1:10" s="278" customFormat="1" x14ac:dyDescent="0.2">
      <c r="A15" s="288" t="s">
        <v>232</v>
      </c>
      <c r="B15" s="289">
        <v>71867667807</v>
      </c>
      <c r="C15" s="292"/>
      <c r="D15" s="292"/>
      <c r="E15" s="294"/>
      <c r="F15" s="295"/>
      <c r="G15" s="588"/>
    </row>
    <row r="16" spans="1:10" s="278" customFormat="1" x14ac:dyDescent="0.2">
      <c r="A16" s="292"/>
      <c r="B16" s="293"/>
      <c r="C16" s="292"/>
      <c r="D16" s="292"/>
      <c r="E16" s="294"/>
      <c r="F16" s="295"/>
      <c r="J16" s="587"/>
    </row>
    <row r="17" spans="1:10" s="278" customFormat="1" x14ac:dyDescent="0.2">
      <c r="A17" s="292"/>
      <c r="B17" s="293"/>
      <c r="C17" s="292"/>
      <c r="D17" s="292"/>
      <c r="E17" s="294"/>
      <c r="F17" s="295"/>
      <c r="J17" s="587"/>
    </row>
    <row r="18" spans="1:10" s="278" customFormat="1" x14ac:dyDescent="0.2">
      <c r="A18" s="604" t="s">
        <v>234</v>
      </c>
      <c r="B18" s="604"/>
      <c r="C18" s="604"/>
      <c r="D18" s="604"/>
      <c r="E18" s="604"/>
      <c r="F18" s="604"/>
      <c r="J18" s="587"/>
    </row>
    <row r="19" spans="1:10" s="278" customFormat="1" x14ac:dyDescent="0.2">
      <c r="A19" s="603"/>
      <c r="B19" s="603"/>
      <c r="C19" s="603"/>
      <c r="D19" s="603"/>
      <c r="E19" s="603"/>
      <c r="F19" s="603"/>
      <c r="J19" s="587"/>
    </row>
    <row r="20" spans="1:10" s="278" customFormat="1" ht="15" x14ac:dyDescent="0.2">
      <c r="A20" s="607" t="s">
        <v>81</v>
      </c>
      <c r="B20" s="607" t="s">
        <v>235</v>
      </c>
      <c r="C20" s="607" t="s">
        <v>238</v>
      </c>
      <c r="D20" s="603"/>
      <c r="E20" s="603"/>
      <c r="F20" s="603"/>
      <c r="J20" s="587"/>
    </row>
    <row r="21" spans="1:10" s="278" customFormat="1" x14ac:dyDescent="0.2">
      <c r="A21" s="499" t="s">
        <v>10</v>
      </c>
      <c r="B21" s="609">
        <v>1</v>
      </c>
      <c r="C21" s="609">
        <v>1</v>
      </c>
      <c r="D21" s="292"/>
      <c r="E21" s="292"/>
      <c r="F21" s="292"/>
      <c r="J21" s="587"/>
    </row>
    <row r="22" spans="1:10" s="278" customFormat="1" ht="15" x14ac:dyDescent="0.2">
      <c r="A22" s="278" t="s">
        <v>236</v>
      </c>
      <c r="D22" s="292"/>
      <c r="E22" s="294"/>
      <c r="F22" s="295"/>
      <c r="J22" s="587"/>
    </row>
    <row r="23" spans="1:10" s="278" customFormat="1" x14ac:dyDescent="0.2">
      <c r="A23" s="275" t="s">
        <v>223</v>
      </c>
      <c r="B23" s="574"/>
      <c r="C23" s="574"/>
      <c r="D23" s="292"/>
      <c r="E23" s="294"/>
      <c r="F23" s="295"/>
      <c r="J23" s="587"/>
    </row>
    <row r="24" spans="1:10" s="278" customFormat="1" x14ac:dyDescent="0.2">
      <c r="A24" s="275" t="s">
        <v>210</v>
      </c>
      <c r="B24" s="574"/>
      <c r="C24" s="574"/>
      <c r="D24" s="292"/>
      <c r="E24" s="294"/>
      <c r="F24" s="295"/>
      <c r="J24" s="587"/>
    </row>
    <row r="25" spans="1:10" s="278" customFormat="1" x14ac:dyDescent="0.2">
      <c r="B25" s="574"/>
      <c r="C25" s="574"/>
      <c r="D25" s="292"/>
      <c r="E25" s="294"/>
      <c r="F25" s="295"/>
      <c r="J25" s="587"/>
    </row>
    <row r="26" spans="1:10" s="278" customFormat="1" x14ac:dyDescent="0.2">
      <c r="A26" s="292"/>
      <c r="B26" s="293"/>
      <c r="C26" s="292"/>
      <c r="D26" s="292"/>
      <c r="E26" s="294"/>
      <c r="F26" s="295"/>
      <c r="J26" s="587"/>
    </row>
    <row r="27" spans="1:10" s="278" customFormat="1" x14ac:dyDescent="0.2">
      <c r="A27" s="605" t="s">
        <v>239</v>
      </c>
      <c r="B27" s="605"/>
      <c r="C27" s="605"/>
      <c r="D27" s="605"/>
      <c r="E27" s="605"/>
      <c r="F27" s="605"/>
      <c r="J27" s="587"/>
    </row>
    <row r="28" spans="1:10" s="278" customFormat="1" x14ac:dyDescent="0.2">
      <c r="A28" s="292"/>
      <c r="B28" s="292"/>
      <c r="C28" s="292"/>
      <c r="D28" s="292"/>
      <c r="E28" s="292"/>
      <c r="F28" s="292"/>
      <c r="J28" s="587"/>
    </row>
    <row r="29" spans="1:10" s="278" customFormat="1" x14ac:dyDescent="0.2">
      <c r="A29" s="610"/>
      <c r="B29" s="611"/>
      <c r="C29" s="489" t="s">
        <v>179</v>
      </c>
      <c r="D29" s="489" t="s">
        <v>219</v>
      </c>
      <c r="E29" s="489" t="s">
        <v>220</v>
      </c>
      <c r="F29" s="489" t="s">
        <v>221</v>
      </c>
      <c r="H29" s="501"/>
      <c r="I29" s="501"/>
      <c r="J29" s="587"/>
    </row>
    <row r="30" spans="1:10" s="278" customFormat="1" ht="15" x14ac:dyDescent="0.2">
      <c r="A30" s="497" t="s">
        <v>180</v>
      </c>
      <c r="B30" s="498"/>
      <c r="C30" s="608">
        <v>0</v>
      </c>
      <c r="D30" s="501">
        <v>369480675.43000001</v>
      </c>
      <c r="E30" s="513">
        <v>3492291041.7499976</v>
      </c>
      <c r="F30" s="513">
        <v>21382004018.299965</v>
      </c>
      <c r="H30" s="501"/>
      <c r="I30" s="501"/>
      <c r="J30" s="587"/>
    </row>
    <row r="31" spans="1:10" s="278" customFormat="1" ht="15" x14ac:dyDescent="0.2">
      <c r="A31" s="497" t="s">
        <v>181</v>
      </c>
      <c r="B31" s="498"/>
      <c r="C31" s="284">
        <v>0</v>
      </c>
      <c r="D31" s="530">
        <v>23106693.884024192</v>
      </c>
      <c r="E31" s="530">
        <v>130775900.35232957</v>
      </c>
      <c r="F31" s="530">
        <v>1513538690.6706486</v>
      </c>
      <c r="H31" s="501"/>
      <c r="I31" s="501"/>
      <c r="J31" s="587"/>
    </row>
    <row r="32" spans="1:10" s="278" customFormat="1" x14ac:dyDescent="0.2">
      <c r="A32" s="499" t="s">
        <v>183</v>
      </c>
      <c r="B32" s="489"/>
      <c r="C32" s="491">
        <f>(B13/B15)-100%</f>
        <v>0.10820370737858664</v>
      </c>
      <c r="D32" s="491">
        <v>0.1079</v>
      </c>
      <c r="E32" s="491">
        <v>0.10639999999999999</v>
      </c>
      <c r="F32" s="491">
        <v>8.7099999999999997E-2</v>
      </c>
      <c r="H32" s="501"/>
      <c r="I32" s="501"/>
      <c r="J32" s="587"/>
    </row>
    <row r="33" spans="1:10" s="278" customFormat="1" ht="15" x14ac:dyDescent="0.2">
      <c r="A33" s="493" t="s">
        <v>251</v>
      </c>
      <c r="B33" s="293"/>
      <c r="C33" s="292"/>
      <c r="D33" s="292"/>
      <c r="E33" s="294"/>
      <c r="F33" s="295"/>
      <c r="J33" s="587"/>
    </row>
    <row r="34" spans="1:10" s="278" customFormat="1" ht="15" x14ac:dyDescent="0.2">
      <c r="A34" s="493" t="s">
        <v>250</v>
      </c>
      <c r="B34" s="293"/>
      <c r="C34" s="292"/>
      <c r="D34" s="292"/>
      <c r="E34" s="294"/>
      <c r="F34" s="295"/>
      <c r="J34" s="587"/>
    </row>
    <row r="35" spans="1:10" s="278" customFormat="1" x14ac:dyDescent="0.2">
      <c r="A35" s="493" t="s">
        <v>252</v>
      </c>
      <c r="B35" s="293"/>
      <c r="C35" s="292"/>
      <c r="D35" s="292"/>
      <c r="E35" s="294"/>
      <c r="F35" s="295"/>
      <c r="J35" s="587"/>
    </row>
    <row r="36" spans="1:10" x14ac:dyDescent="0.2">
      <c r="J36" s="587"/>
    </row>
    <row r="37" spans="1:10" x14ac:dyDescent="0.2">
      <c r="A37" s="307"/>
      <c r="B37" s="307"/>
      <c r="C37" s="307"/>
      <c r="D37" s="307"/>
      <c r="E37" s="307"/>
      <c r="F37" s="307"/>
      <c r="J37" s="587"/>
    </row>
    <row r="38" spans="1:10" x14ac:dyDescent="0.2">
      <c r="A38" s="604" t="s">
        <v>242</v>
      </c>
      <c r="B38" s="604"/>
      <c r="C38" s="604"/>
      <c r="D38" s="604"/>
      <c r="E38" s="604"/>
      <c r="F38" s="604"/>
      <c r="J38" s="587"/>
    </row>
    <row r="39" spans="1:10" s="278" customFormat="1" x14ac:dyDescent="0.2">
      <c r="A39" s="606"/>
      <c r="B39" s="606"/>
      <c r="C39" s="606"/>
      <c r="D39" s="603"/>
      <c r="E39" s="603"/>
      <c r="F39" s="603"/>
      <c r="J39" s="587"/>
    </row>
    <row r="40" spans="1:10" x14ac:dyDescent="0.2">
      <c r="A40" s="602" t="s">
        <v>240</v>
      </c>
      <c r="B40" s="607" t="s">
        <v>237</v>
      </c>
      <c r="C40" s="607" t="s">
        <v>35</v>
      </c>
      <c r="D40" s="632"/>
      <c r="E40" s="632"/>
      <c r="F40" s="603"/>
      <c r="J40" s="587"/>
    </row>
    <row r="41" spans="1:10" ht="14.25" x14ac:dyDescent="0.2">
      <c r="A41" s="6" t="s">
        <v>226</v>
      </c>
      <c r="B41" s="591">
        <v>16667886966</v>
      </c>
      <c r="C41" s="592">
        <f>B41/$B$45</f>
        <v>0.23872833610102506</v>
      </c>
      <c r="D41" s="278"/>
      <c r="F41" s="536"/>
      <c r="J41" s="587"/>
    </row>
    <row r="42" spans="1:10" ht="14.25" x14ac:dyDescent="0.2">
      <c r="A42" s="6" t="s">
        <v>227</v>
      </c>
      <c r="B42" s="593">
        <v>10974177650</v>
      </c>
      <c r="C42" s="594">
        <f>B42/$B$45</f>
        <v>0.15717932187839131</v>
      </c>
      <c r="D42" s="278"/>
      <c r="F42" s="536"/>
      <c r="J42" s="587"/>
    </row>
    <row r="43" spans="1:10" ht="14.25" x14ac:dyDescent="0.2">
      <c r="A43" s="6" t="s">
        <v>228</v>
      </c>
      <c r="B43" s="593">
        <v>12432466891</v>
      </c>
      <c r="C43" s="594">
        <f>B43/$B$45</f>
        <v>0.17806589044992652</v>
      </c>
      <c r="D43" s="278"/>
      <c r="F43" s="536"/>
      <c r="G43" s="586"/>
      <c r="H43" s="586"/>
      <c r="J43" s="587"/>
    </row>
    <row r="44" spans="1:10" ht="15" thickBot="1" x14ac:dyDescent="0.25">
      <c r="A44" s="25" t="s">
        <v>241</v>
      </c>
      <c r="B44" s="595">
        <v>29744942956</v>
      </c>
      <c r="C44" s="596">
        <f>B44/$B$45</f>
        <v>0.42602645157065711</v>
      </c>
      <c r="D44" s="278"/>
      <c r="F44" s="536"/>
      <c r="J44" s="587"/>
    </row>
    <row r="45" spans="1:10" ht="15" thickTop="1" x14ac:dyDescent="0.2">
      <c r="A45" s="1" t="s">
        <v>4</v>
      </c>
      <c r="B45" s="573">
        <f>SUM(B41:B44)</f>
        <v>69819474463</v>
      </c>
      <c r="C45" s="590">
        <f>SUM(C41:C44)</f>
        <v>1</v>
      </c>
      <c r="D45" s="278"/>
      <c r="F45" s="536"/>
    </row>
    <row r="46" spans="1:10" x14ac:dyDescent="0.2">
      <c r="H46" s="467"/>
      <c r="I46" s="467"/>
    </row>
    <row r="47" spans="1:10" x14ac:dyDescent="0.2">
      <c r="I47" s="589"/>
    </row>
    <row r="48" spans="1:10" x14ac:dyDescent="0.2">
      <c r="A48" s="629" t="s">
        <v>243</v>
      </c>
      <c r="B48" s="630"/>
      <c r="C48" s="630"/>
      <c r="D48" s="630"/>
      <c r="E48" s="630"/>
      <c r="F48" s="630"/>
      <c r="I48" s="569"/>
    </row>
    <row r="49" spans="1:6" x14ac:dyDescent="0.2">
      <c r="A49" s="296" t="s">
        <v>14</v>
      </c>
      <c r="B49" s="297"/>
      <c r="C49" s="297"/>
      <c r="D49" s="297"/>
      <c r="E49" s="297"/>
      <c r="F49" s="297"/>
    </row>
    <row r="51" spans="1:6" x14ac:dyDescent="0.2">
      <c r="A51" s="57" t="s">
        <v>190</v>
      </c>
      <c r="B51" s="48" t="s">
        <v>16</v>
      </c>
      <c r="C51" s="58" t="s">
        <v>17</v>
      </c>
      <c r="D51" s="299" t="s">
        <v>35</v>
      </c>
    </row>
    <row r="52" spans="1:6" x14ac:dyDescent="0.2">
      <c r="A52" s="75" t="s">
        <v>191</v>
      </c>
      <c r="B52" s="23">
        <v>10344347792.01</v>
      </c>
      <c r="C52" s="73">
        <v>16134</v>
      </c>
      <c r="D52" s="300">
        <f t="shared" ref="D52:D58" si="1">B52/$B$58</f>
        <v>0.19023442761313517</v>
      </c>
      <c r="E52" s="278"/>
    </row>
    <row r="53" spans="1:6" x14ac:dyDescent="0.2">
      <c r="A53" s="80" t="s">
        <v>192</v>
      </c>
      <c r="B53" s="50">
        <v>25828601693.740002</v>
      </c>
      <c r="C53" s="9">
        <v>18291</v>
      </c>
      <c r="D53" s="300">
        <f t="shared" si="1"/>
        <v>0.47499265860448675</v>
      </c>
      <c r="E53" s="278"/>
    </row>
    <row r="54" spans="1:6" x14ac:dyDescent="0.2">
      <c r="A54" s="80" t="s">
        <v>193</v>
      </c>
      <c r="B54" s="50">
        <v>11486338778.360001</v>
      </c>
      <c r="C54" s="9">
        <v>4833</v>
      </c>
      <c r="D54" s="300">
        <f t="shared" si="1"/>
        <v>0.21123584848526142</v>
      </c>
      <c r="E54" s="278"/>
    </row>
    <row r="55" spans="1:6" x14ac:dyDescent="0.2">
      <c r="A55" s="80" t="s">
        <v>194</v>
      </c>
      <c r="B55" s="17">
        <v>3974081162.3899999</v>
      </c>
      <c r="C55" s="70">
        <v>1174</v>
      </c>
      <c r="D55" s="300">
        <f t="shared" si="1"/>
        <v>7.3084071651123933E-2</v>
      </c>
      <c r="E55" s="278"/>
    </row>
    <row r="56" spans="1:6" x14ac:dyDescent="0.2">
      <c r="A56" s="80" t="s">
        <v>195</v>
      </c>
      <c r="B56" s="17">
        <v>1449650816.3800001</v>
      </c>
      <c r="C56" s="70">
        <v>331</v>
      </c>
      <c r="D56" s="300">
        <f t="shared" si="1"/>
        <v>2.6659340814698007E-2</v>
      </c>
      <c r="E56" s="278"/>
    </row>
    <row r="57" spans="1:6" ht="13.5" thickBot="1" x14ac:dyDescent="0.25">
      <c r="A57" s="36" t="s">
        <v>196</v>
      </c>
      <c r="B57" s="63">
        <v>1293823747.98</v>
      </c>
      <c r="C57" s="63">
        <v>202</v>
      </c>
      <c r="D57" s="301">
        <f t="shared" si="1"/>
        <v>2.3793652831294771E-2</v>
      </c>
      <c r="E57" s="278"/>
    </row>
    <row r="58" spans="1:6" ht="13.5" thickTop="1" x14ac:dyDescent="0.2">
      <c r="A58" s="65" t="s">
        <v>4</v>
      </c>
      <c r="B58" s="155">
        <f>SUM(B52:B57)</f>
        <v>54376843990.860001</v>
      </c>
      <c r="C58" s="155">
        <f>SUM(C52:C57)</f>
        <v>40965</v>
      </c>
      <c r="D58" s="302">
        <f t="shared" si="1"/>
        <v>1</v>
      </c>
      <c r="E58" s="278"/>
    </row>
    <row r="59" spans="1:6" x14ac:dyDescent="0.2">
      <c r="C59" s="278"/>
    </row>
    <row r="61" spans="1:6" x14ac:dyDescent="0.2">
      <c r="A61" s="633" t="s">
        <v>30</v>
      </c>
      <c r="B61" s="633"/>
      <c r="C61" s="633"/>
      <c r="D61" s="633"/>
      <c r="E61" s="633"/>
      <c r="F61" s="633"/>
    </row>
    <row r="63" spans="1:6" x14ac:dyDescent="0.2">
      <c r="A63" s="57" t="s">
        <v>190</v>
      </c>
      <c r="B63" s="48" t="s">
        <v>16</v>
      </c>
      <c r="C63" s="58" t="s">
        <v>17</v>
      </c>
      <c r="D63" s="299" t="s">
        <v>35</v>
      </c>
    </row>
    <row r="64" spans="1:6" x14ac:dyDescent="0.2">
      <c r="A64" s="75" t="s">
        <v>197</v>
      </c>
      <c r="B64" s="23">
        <v>571656078.80999994</v>
      </c>
      <c r="C64" s="73">
        <v>250</v>
      </c>
      <c r="D64" s="300">
        <f t="shared" ref="D64:D70" si="2">B64/$B$70</f>
        <v>6.5887869903097404E-2</v>
      </c>
      <c r="E64" s="278"/>
    </row>
    <row r="65" spans="1:11" x14ac:dyDescent="0.2">
      <c r="A65" s="80" t="s">
        <v>198</v>
      </c>
      <c r="B65" s="50">
        <v>856742333.33000004</v>
      </c>
      <c r="C65" s="9">
        <v>116</v>
      </c>
      <c r="D65" s="300">
        <f t="shared" si="2"/>
        <v>9.874630829856873E-2</v>
      </c>
      <c r="E65" s="278"/>
    </row>
    <row r="66" spans="1:11" x14ac:dyDescent="0.2">
      <c r="A66" s="80" t="s">
        <v>199</v>
      </c>
      <c r="B66" s="50">
        <v>1703048009.8399999</v>
      </c>
      <c r="C66" s="9">
        <v>120</v>
      </c>
      <c r="D66" s="300">
        <f t="shared" si="2"/>
        <v>0.19628970961815298</v>
      </c>
      <c r="E66" s="278"/>
    </row>
    <row r="67" spans="1:11" x14ac:dyDescent="0.2">
      <c r="A67" s="80" t="s">
        <v>200</v>
      </c>
      <c r="B67" s="17">
        <v>2666306222.5</v>
      </c>
      <c r="C67" s="70">
        <v>82</v>
      </c>
      <c r="D67" s="300">
        <f t="shared" si="2"/>
        <v>0.3073128127590305</v>
      </c>
      <c r="E67" s="278"/>
    </row>
    <row r="68" spans="1:11" x14ac:dyDescent="0.2">
      <c r="A68" s="80" t="s">
        <v>201</v>
      </c>
      <c r="B68" s="17">
        <v>2450574899.1199999</v>
      </c>
      <c r="C68" s="70">
        <v>35</v>
      </c>
      <c r="D68" s="300">
        <f t="shared" si="2"/>
        <v>0.28244807695761381</v>
      </c>
      <c r="E68" s="278"/>
    </row>
    <row r="69" spans="1:11" ht="13.5" thickBot="1" x14ac:dyDescent="0.25">
      <c r="A69" s="36" t="s">
        <v>202</v>
      </c>
      <c r="B69" s="63">
        <v>427868540</v>
      </c>
      <c r="C69" s="554">
        <v>3</v>
      </c>
      <c r="D69" s="301">
        <f t="shared" si="2"/>
        <v>4.9315222463536722E-2</v>
      </c>
      <c r="E69" s="278"/>
    </row>
    <row r="70" spans="1:11" ht="13.5" thickTop="1" x14ac:dyDescent="0.2">
      <c r="A70" s="65" t="s">
        <v>4</v>
      </c>
      <c r="B70" s="155">
        <f>SUM(B64:B69)</f>
        <v>8676196083.5999985</v>
      </c>
      <c r="C70" s="155">
        <f>SUM(C64:C69)</f>
        <v>606</v>
      </c>
      <c r="D70" s="302">
        <f t="shared" si="2"/>
        <v>1</v>
      </c>
      <c r="E70" s="278"/>
    </row>
    <row r="73" spans="1:11" x14ac:dyDescent="0.2">
      <c r="A73" s="629" t="s">
        <v>244</v>
      </c>
      <c r="B73" s="630"/>
      <c r="C73" s="630"/>
      <c r="D73" s="630"/>
      <c r="E73" s="630"/>
      <c r="F73" s="631"/>
    </row>
    <row r="74" spans="1:11" x14ac:dyDescent="0.2">
      <c r="A74" s="296" t="s">
        <v>229</v>
      </c>
      <c r="B74" s="297"/>
      <c r="C74" s="297"/>
      <c r="D74" s="297"/>
      <c r="E74" s="297"/>
      <c r="F74" s="297"/>
    </row>
    <row r="75" spans="1:11" x14ac:dyDescent="0.2">
      <c r="A75" s="298"/>
      <c r="B75" s="279"/>
      <c r="C75" s="279"/>
      <c r="D75" s="279"/>
      <c r="E75" s="279"/>
      <c r="F75" s="279"/>
    </row>
    <row r="76" spans="1:11" x14ac:dyDescent="0.2">
      <c r="A76" s="42" t="s">
        <v>245</v>
      </c>
      <c r="B76" s="143"/>
      <c r="C76" s="143"/>
      <c r="D76" s="278"/>
      <c r="E76" s="278"/>
      <c r="F76" s="279"/>
      <c r="G76" s="307"/>
      <c r="H76" s="307"/>
    </row>
    <row r="77" spans="1:11" x14ac:dyDescent="0.2">
      <c r="A77" s="145"/>
      <c r="B77" s="144"/>
      <c r="C77" s="144"/>
      <c r="E77" s="278"/>
      <c r="F77" s="307"/>
      <c r="G77" s="307"/>
      <c r="H77" s="307"/>
      <c r="I77" s="307"/>
    </row>
    <row r="78" spans="1:11" ht="15" x14ac:dyDescent="0.2">
      <c r="A78" s="78" t="s">
        <v>15</v>
      </c>
      <c r="B78" s="146" t="s">
        <v>16</v>
      </c>
      <c r="C78" s="147" t="s">
        <v>211</v>
      </c>
      <c r="D78" s="299" t="s">
        <v>35</v>
      </c>
      <c r="E78" s="278"/>
      <c r="F78" s="536"/>
      <c r="G78" s="566"/>
      <c r="H78" s="566"/>
      <c r="I78" s="565"/>
      <c r="J78" s="567"/>
      <c r="K78" s="567"/>
    </row>
    <row r="79" spans="1:11" ht="14.25" customHeight="1" x14ac:dyDescent="0.2">
      <c r="A79" s="83" t="s">
        <v>18</v>
      </c>
      <c r="B79" s="142">
        <v>8650590786.0599995</v>
      </c>
      <c r="C79" s="35">
        <v>11258</v>
      </c>
      <c r="D79" s="300">
        <f>B79/$B$90</f>
        <v>0.15908592980342212</v>
      </c>
      <c r="E79" s="278"/>
      <c r="F79" s="536"/>
      <c r="G79" s="566"/>
      <c r="H79" s="566"/>
      <c r="I79" s="565"/>
      <c r="J79" s="567"/>
      <c r="K79" s="567"/>
    </row>
    <row r="80" spans="1:11" ht="13.5" customHeight="1" x14ac:dyDescent="0.2">
      <c r="A80" s="74" t="s">
        <v>19</v>
      </c>
      <c r="B80" s="141">
        <v>8865985406.5</v>
      </c>
      <c r="C80" s="19">
        <v>6632</v>
      </c>
      <c r="D80" s="300">
        <f t="shared" ref="D80:D90" si="3">B80/$B$90</f>
        <v>0.16304707584706241</v>
      </c>
      <c r="E80" s="278"/>
      <c r="F80" s="536"/>
      <c r="G80" s="566"/>
      <c r="H80" s="566"/>
      <c r="I80" s="565"/>
      <c r="J80" s="567"/>
      <c r="K80" s="567"/>
    </row>
    <row r="81" spans="1:11" x14ac:dyDescent="0.2">
      <c r="A81" s="74" t="s">
        <v>20</v>
      </c>
      <c r="B81" s="141">
        <v>36855969444.169998</v>
      </c>
      <c r="C81" s="19">
        <v>23966</v>
      </c>
      <c r="D81" s="300">
        <f t="shared" si="3"/>
        <v>0.6777879468394995</v>
      </c>
      <c r="E81" s="278"/>
      <c r="F81" s="307"/>
      <c r="G81" s="565"/>
      <c r="H81" s="565"/>
      <c r="I81" s="565"/>
      <c r="J81" s="567"/>
      <c r="K81" s="567"/>
    </row>
    <row r="82" spans="1:11" ht="15" x14ac:dyDescent="0.2">
      <c r="A82" s="74" t="s">
        <v>21</v>
      </c>
      <c r="B82" s="141">
        <v>4298354.12</v>
      </c>
      <c r="C82" s="19">
        <v>2</v>
      </c>
      <c r="D82" s="300">
        <f>B82/$B$90</f>
        <v>7.9047510015904649E-5</v>
      </c>
      <c r="E82" s="278"/>
      <c r="F82" s="536"/>
      <c r="G82" s="566"/>
      <c r="H82" s="566"/>
      <c r="I82" s="565"/>
      <c r="J82" s="567"/>
      <c r="K82" s="567"/>
    </row>
    <row r="83" spans="1:11" ht="15" x14ac:dyDescent="0.2">
      <c r="A83" s="74" t="s">
        <v>22</v>
      </c>
      <c r="B83" s="71"/>
      <c r="C83" s="71"/>
      <c r="D83" s="300">
        <f t="shared" si="3"/>
        <v>0</v>
      </c>
      <c r="E83" s="278"/>
      <c r="F83" s="536"/>
      <c r="G83" s="566"/>
      <c r="H83" s="566"/>
      <c r="I83" s="565"/>
      <c r="J83" s="567"/>
      <c r="K83" s="567"/>
    </row>
    <row r="84" spans="1:11" ht="15" x14ac:dyDescent="0.2">
      <c r="A84" s="74" t="s">
        <v>23</v>
      </c>
      <c r="B84" s="71"/>
      <c r="C84" s="71"/>
      <c r="D84" s="300">
        <f t="shared" si="3"/>
        <v>0</v>
      </c>
      <c r="E84" s="278"/>
      <c r="F84" s="536"/>
      <c r="G84" s="566"/>
      <c r="H84" s="566"/>
      <c r="I84" s="565"/>
      <c r="J84" s="567"/>
      <c r="K84" s="567"/>
    </row>
    <row r="85" spans="1:11" ht="15" x14ac:dyDescent="0.2">
      <c r="A85" s="74" t="s">
        <v>24</v>
      </c>
      <c r="B85" s="71"/>
      <c r="C85" s="71"/>
      <c r="D85" s="300">
        <f t="shared" si="3"/>
        <v>0</v>
      </c>
      <c r="E85" s="278"/>
      <c r="F85" s="536"/>
      <c r="G85" s="566"/>
      <c r="H85" s="566"/>
      <c r="I85" s="565"/>
      <c r="J85" s="567"/>
      <c r="K85" s="567"/>
    </row>
    <row r="86" spans="1:11" x14ac:dyDescent="0.2">
      <c r="A86" s="74" t="s">
        <v>25</v>
      </c>
      <c r="B86" s="71"/>
      <c r="C86" s="71"/>
      <c r="D86" s="300">
        <f t="shared" si="3"/>
        <v>0</v>
      </c>
      <c r="E86" s="278"/>
      <c r="F86" s="307"/>
      <c r="G86" s="307"/>
      <c r="H86" s="307"/>
      <c r="I86" s="307"/>
    </row>
    <row r="87" spans="1:11" x14ac:dyDescent="0.2">
      <c r="A87" s="74" t="s">
        <v>26</v>
      </c>
      <c r="B87" s="71"/>
      <c r="C87" s="71"/>
      <c r="D87" s="300">
        <f t="shared" si="3"/>
        <v>0</v>
      </c>
      <c r="E87" s="278"/>
      <c r="F87" s="565"/>
      <c r="G87" s="307"/>
      <c r="H87" s="565"/>
      <c r="I87" s="565"/>
    </row>
    <row r="88" spans="1:11" x14ac:dyDescent="0.2">
      <c r="A88" s="74" t="s">
        <v>27</v>
      </c>
      <c r="B88" s="71"/>
      <c r="C88" s="71"/>
      <c r="D88" s="300">
        <f t="shared" si="3"/>
        <v>0</v>
      </c>
      <c r="E88" s="278"/>
      <c r="F88" s="565"/>
      <c r="G88" s="565"/>
      <c r="H88" s="565"/>
      <c r="I88" s="568"/>
    </row>
    <row r="89" spans="1:11" ht="15.75" thickBot="1" x14ac:dyDescent="0.25">
      <c r="A89" s="38" t="s">
        <v>28</v>
      </c>
      <c r="B89" s="56"/>
      <c r="C89" s="56"/>
      <c r="D89" s="301">
        <f t="shared" si="3"/>
        <v>0</v>
      </c>
      <c r="E89" s="278"/>
      <c r="F89" s="536"/>
      <c r="G89" s="537"/>
      <c r="H89" s="566"/>
      <c r="I89" s="566"/>
    </row>
    <row r="90" spans="1:11" ht="15.75" thickTop="1" x14ac:dyDescent="0.2">
      <c r="A90" s="49" t="s">
        <v>4</v>
      </c>
      <c r="B90" s="5">
        <f>SUM(B79:B89)</f>
        <v>54376843990.849998</v>
      </c>
      <c r="C90" s="5">
        <f>SUM(C79:C89)</f>
        <v>41858</v>
      </c>
      <c r="D90" s="302">
        <f t="shared" si="3"/>
        <v>1</v>
      </c>
      <c r="E90" s="278"/>
      <c r="F90" s="536"/>
      <c r="G90" s="537"/>
      <c r="H90" s="537"/>
      <c r="I90" s="307"/>
      <c r="J90" s="303"/>
    </row>
    <row r="91" spans="1:11" ht="15" x14ac:dyDescent="0.2">
      <c r="A91" s="47"/>
      <c r="B91" s="558"/>
      <c r="C91" s="558"/>
      <c r="F91" s="536"/>
      <c r="G91" s="537"/>
      <c r="H91" s="537"/>
      <c r="I91" s="307"/>
      <c r="J91" s="304"/>
    </row>
    <row r="92" spans="1:11" ht="15" x14ac:dyDescent="0.2">
      <c r="A92" s="42" t="s">
        <v>246</v>
      </c>
      <c r="B92" s="33"/>
      <c r="C92" s="33"/>
      <c r="D92" s="305"/>
      <c r="E92" s="305"/>
      <c r="F92" s="536"/>
      <c r="G92" s="537"/>
      <c r="H92" s="537"/>
      <c r="I92" s="307"/>
    </row>
    <row r="93" spans="1:11" ht="15" x14ac:dyDescent="0.2">
      <c r="A93" s="15"/>
      <c r="B93" s="559"/>
      <c r="C93" s="559"/>
      <c r="E93" s="278"/>
      <c r="F93" s="536"/>
      <c r="G93" s="537"/>
      <c r="H93" s="537"/>
      <c r="I93" s="307"/>
    </row>
    <row r="94" spans="1:11" ht="15" x14ac:dyDescent="0.2">
      <c r="A94" s="88" t="s">
        <v>29</v>
      </c>
      <c r="B94" s="560" t="s">
        <v>16</v>
      </c>
      <c r="C94" s="560" t="s">
        <v>211</v>
      </c>
      <c r="D94" s="299" t="s">
        <v>35</v>
      </c>
      <c r="E94" s="278"/>
      <c r="F94" s="536"/>
      <c r="G94" s="537"/>
      <c r="H94" s="537"/>
      <c r="I94" s="307"/>
    </row>
    <row r="95" spans="1:11" ht="15" x14ac:dyDescent="0.2">
      <c r="A95" s="67" t="s">
        <v>18</v>
      </c>
      <c r="B95" s="141">
        <v>13852963377.549999</v>
      </c>
      <c r="C95" s="49">
        <v>15953</v>
      </c>
      <c r="D95" s="300">
        <f>B95/$B$106</f>
        <v>0.25475850308411596</v>
      </c>
      <c r="E95" s="556"/>
      <c r="F95" s="536"/>
      <c r="G95" s="537"/>
      <c r="H95" s="537"/>
      <c r="I95" s="307"/>
    </row>
    <row r="96" spans="1:11" ht="15" x14ac:dyDescent="0.2">
      <c r="A96" s="67" t="s">
        <v>19</v>
      </c>
      <c r="B96" s="141">
        <v>14308056442</v>
      </c>
      <c r="C96" s="49">
        <v>10309</v>
      </c>
      <c r="D96" s="300">
        <f t="shared" ref="D96:D104" si="4">B96/$B$106</f>
        <v>0.26312774688440888</v>
      </c>
      <c r="E96" s="556"/>
      <c r="F96" s="536"/>
      <c r="G96" s="537"/>
      <c r="H96" s="537"/>
      <c r="I96" s="307"/>
    </row>
    <row r="97" spans="1:9" ht="15" x14ac:dyDescent="0.2">
      <c r="A97" s="67" t="s">
        <v>20</v>
      </c>
      <c r="B97" s="141">
        <v>22736534573.220001</v>
      </c>
      <c r="C97" s="49">
        <v>13702</v>
      </c>
      <c r="D97" s="300">
        <f t="shared" si="4"/>
        <v>0.41812898477597743</v>
      </c>
      <c r="E97" s="556"/>
      <c r="F97" s="536"/>
      <c r="G97" s="537"/>
      <c r="H97" s="537"/>
      <c r="I97" s="307"/>
    </row>
    <row r="98" spans="1:9" ht="15" x14ac:dyDescent="0.2">
      <c r="A98" s="67" t="s">
        <v>21</v>
      </c>
      <c r="B98" s="141">
        <v>3264917903.8400002</v>
      </c>
      <c r="C98" s="49">
        <v>1798</v>
      </c>
      <c r="D98" s="300">
        <f t="shared" si="4"/>
        <v>6.0042431009581725E-2</v>
      </c>
      <c r="E98" s="556"/>
      <c r="F98" s="536"/>
      <c r="G98" s="537"/>
      <c r="H98" s="537"/>
      <c r="I98" s="307"/>
    </row>
    <row r="99" spans="1:9" x14ac:dyDescent="0.2">
      <c r="A99" s="67" t="s">
        <v>22</v>
      </c>
      <c r="B99" s="141">
        <v>169663684.5</v>
      </c>
      <c r="C99" s="49">
        <v>79</v>
      </c>
      <c r="D99" s="300">
        <f t="shared" si="4"/>
        <v>3.1201458570953131E-3</v>
      </c>
      <c r="E99" s="556"/>
      <c r="F99" s="307"/>
      <c r="G99" s="307"/>
      <c r="H99" s="307"/>
      <c r="I99" s="307"/>
    </row>
    <row r="100" spans="1:9" x14ac:dyDescent="0.2">
      <c r="A100" s="67" t="s">
        <v>23</v>
      </c>
      <c r="B100" s="141">
        <v>17141900</v>
      </c>
      <c r="C100" s="49">
        <v>8</v>
      </c>
      <c r="D100" s="300">
        <f t="shared" si="4"/>
        <v>3.152426426749099E-4</v>
      </c>
      <c r="E100" s="556"/>
      <c r="F100" s="307"/>
      <c r="G100" s="307"/>
      <c r="H100" s="307"/>
      <c r="I100" s="307"/>
    </row>
    <row r="101" spans="1:9" x14ac:dyDescent="0.2">
      <c r="A101" s="67" t="s">
        <v>24</v>
      </c>
      <c r="B101" s="17">
        <v>6400748</v>
      </c>
      <c r="C101" s="137">
        <v>3</v>
      </c>
      <c r="D101" s="300">
        <f t="shared" si="4"/>
        <v>1.177109138786333E-4</v>
      </c>
      <c r="E101" s="278"/>
      <c r="F101" s="307"/>
      <c r="G101" s="307"/>
      <c r="H101" s="307"/>
      <c r="I101" s="307"/>
    </row>
    <row r="102" spans="1:9" x14ac:dyDescent="0.2">
      <c r="A102" s="67" t="s">
        <v>25</v>
      </c>
      <c r="B102" s="71">
        <v>4064740.25</v>
      </c>
      <c r="C102" s="138">
        <v>3</v>
      </c>
      <c r="D102" s="300">
        <f t="shared" si="4"/>
        <v>7.4751308676230399E-5</v>
      </c>
      <c r="E102" s="278"/>
    </row>
    <row r="103" spans="1:9" x14ac:dyDescent="0.2">
      <c r="A103" s="67" t="s">
        <v>26</v>
      </c>
      <c r="B103" s="71">
        <v>2348719</v>
      </c>
      <c r="C103" s="138">
        <v>1</v>
      </c>
      <c r="D103" s="300">
        <f>B103/$B$106</f>
        <v>4.3193367389890948E-5</v>
      </c>
    </row>
    <row r="104" spans="1:9" x14ac:dyDescent="0.2">
      <c r="A104" s="67" t="s">
        <v>27</v>
      </c>
      <c r="B104" s="71">
        <v>14751902.5</v>
      </c>
      <c r="C104" s="138">
        <v>2</v>
      </c>
      <c r="D104" s="300">
        <f t="shared" si="4"/>
        <v>2.7129015620104015E-4</v>
      </c>
    </row>
    <row r="105" spans="1:9" ht="13.5" thickBot="1" x14ac:dyDescent="0.25">
      <c r="A105" s="43" t="s">
        <v>28</v>
      </c>
      <c r="B105" s="56"/>
      <c r="C105" s="56"/>
      <c r="D105" s="301">
        <f>B105/$B$106</f>
        <v>0</v>
      </c>
    </row>
    <row r="106" spans="1:9" ht="13.5" thickTop="1" x14ac:dyDescent="0.2">
      <c r="A106" s="19" t="s">
        <v>4</v>
      </c>
      <c r="B106" s="140">
        <f>SUM(B95:B105)</f>
        <v>54376843990.860001</v>
      </c>
      <c r="C106" s="140">
        <f>SUM(C95:C105)</f>
        <v>41858</v>
      </c>
      <c r="D106" s="302">
        <f>B106/$B$106</f>
        <v>1</v>
      </c>
    </row>
    <row r="108" spans="1:9" x14ac:dyDescent="0.2">
      <c r="A108" s="633" t="s">
        <v>230</v>
      </c>
      <c r="B108" s="633"/>
      <c r="C108" s="633"/>
      <c r="D108" s="633"/>
      <c r="E108" s="633"/>
      <c r="F108" s="633"/>
    </row>
    <row r="109" spans="1:9" x14ac:dyDescent="0.2">
      <c r="A109" s="306"/>
      <c r="B109" s="307"/>
      <c r="C109" s="307"/>
    </row>
    <row r="110" spans="1:9" x14ac:dyDescent="0.2">
      <c r="A110" s="42" t="s">
        <v>247</v>
      </c>
      <c r="B110" s="84"/>
      <c r="C110" s="84"/>
      <c r="F110" s="307"/>
      <c r="G110" s="307"/>
      <c r="H110" s="307"/>
      <c r="I110" s="307"/>
    </row>
    <row r="111" spans="1:9" x14ac:dyDescent="0.2">
      <c r="A111" s="86"/>
      <c r="B111" s="86"/>
      <c r="C111" s="86"/>
      <c r="E111" s="278"/>
      <c r="F111" s="307"/>
      <c r="G111" s="307"/>
      <c r="H111" s="307"/>
      <c r="I111" s="307"/>
    </row>
    <row r="112" spans="1:9" ht="15" x14ac:dyDescent="0.2">
      <c r="A112" s="85" t="s">
        <v>15</v>
      </c>
      <c r="B112" s="48" t="s">
        <v>16</v>
      </c>
      <c r="C112" s="58" t="s">
        <v>211</v>
      </c>
      <c r="D112" s="299" t="s">
        <v>35</v>
      </c>
      <c r="E112" s="278"/>
      <c r="F112" s="536"/>
      <c r="G112" s="537"/>
      <c r="H112" s="537"/>
      <c r="I112" s="307"/>
    </row>
    <row r="113" spans="1:9" ht="15" x14ac:dyDescent="0.2">
      <c r="A113" s="6" t="s">
        <v>18</v>
      </c>
      <c r="B113" s="23">
        <v>7949173520.3900003</v>
      </c>
      <c r="C113" s="73">
        <v>703</v>
      </c>
      <c r="D113" s="300">
        <f>B113/$B$124</f>
        <v>0.91620491789098668</v>
      </c>
      <c r="E113" s="278"/>
      <c r="F113" s="536"/>
      <c r="G113" s="537"/>
      <c r="H113" s="537"/>
      <c r="I113" s="307"/>
    </row>
    <row r="114" spans="1:9" ht="15" x14ac:dyDescent="0.2">
      <c r="A114" s="6" t="s">
        <v>19</v>
      </c>
      <c r="B114" s="50">
        <v>501085821.66000003</v>
      </c>
      <c r="C114" s="9">
        <v>47</v>
      </c>
      <c r="D114" s="300">
        <f t="shared" ref="D114:D124" si="5">B114/$B$124</f>
        <v>5.7754091404940644E-2</v>
      </c>
      <c r="E114" s="278"/>
      <c r="F114" s="536"/>
      <c r="G114" s="537"/>
      <c r="H114" s="537"/>
      <c r="I114" s="307"/>
    </row>
    <row r="115" spans="1:9" ht="15" x14ac:dyDescent="0.2">
      <c r="A115" s="6" t="s">
        <v>20</v>
      </c>
      <c r="B115" s="50">
        <v>225936741.56</v>
      </c>
      <c r="C115" s="9">
        <v>22</v>
      </c>
      <c r="D115" s="300">
        <f t="shared" si="5"/>
        <v>2.6040990704072703E-2</v>
      </c>
      <c r="E115" s="278"/>
      <c r="F115" s="536"/>
      <c r="G115" s="537"/>
      <c r="H115" s="537"/>
      <c r="I115" s="307"/>
    </row>
    <row r="116" spans="1:9" ht="15" x14ac:dyDescent="0.2">
      <c r="A116" s="6" t="s">
        <v>21</v>
      </c>
      <c r="B116" s="65"/>
      <c r="C116" s="70"/>
      <c r="D116" s="300">
        <f t="shared" si="5"/>
        <v>0</v>
      </c>
      <c r="E116" s="278"/>
      <c r="F116" s="536"/>
      <c r="G116" s="537"/>
      <c r="H116" s="537"/>
      <c r="I116" s="307"/>
    </row>
    <row r="117" spans="1:9" x14ac:dyDescent="0.2">
      <c r="A117" s="6" t="s">
        <v>22</v>
      </c>
      <c r="B117" s="40"/>
      <c r="C117" s="40"/>
      <c r="D117" s="300">
        <f t="shared" si="5"/>
        <v>0</v>
      </c>
      <c r="E117" s="278"/>
      <c r="F117" s="307"/>
      <c r="G117" s="307"/>
      <c r="H117" s="307"/>
      <c r="I117" s="307"/>
    </row>
    <row r="118" spans="1:9" x14ac:dyDescent="0.2">
      <c r="A118" s="6" t="s">
        <v>23</v>
      </c>
      <c r="B118" s="40"/>
      <c r="C118" s="40"/>
      <c r="D118" s="300">
        <f t="shared" si="5"/>
        <v>0</v>
      </c>
      <c r="E118" s="278"/>
      <c r="F118" s="307"/>
      <c r="G118" s="307"/>
      <c r="H118" s="307"/>
      <c r="I118" s="307"/>
    </row>
    <row r="119" spans="1:9" x14ac:dyDescent="0.2">
      <c r="A119" s="6" t="s">
        <v>24</v>
      </c>
      <c r="B119" s="40"/>
      <c r="C119" s="40"/>
      <c r="D119" s="300">
        <f t="shared" si="5"/>
        <v>0</v>
      </c>
      <c r="E119" s="278"/>
      <c r="F119" s="307"/>
      <c r="G119" s="307"/>
      <c r="H119" s="307"/>
      <c r="I119" s="307"/>
    </row>
    <row r="120" spans="1:9" x14ac:dyDescent="0.2">
      <c r="A120" s="6" t="s">
        <v>25</v>
      </c>
      <c r="B120" s="40"/>
      <c r="C120" s="40"/>
      <c r="D120" s="300">
        <f t="shared" si="5"/>
        <v>0</v>
      </c>
      <c r="E120" s="278"/>
      <c r="F120" s="307"/>
      <c r="G120" s="307"/>
      <c r="H120" s="307"/>
      <c r="I120" s="307"/>
    </row>
    <row r="121" spans="1:9" x14ac:dyDescent="0.2">
      <c r="A121" s="6" t="s">
        <v>26</v>
      </c>
      <c r="B121" s="40"/>
      <c r="C121" s="40"/>
      <c r="D121" s="300">
        <f t="shared" si="5"/>
        <v>0</v>
      </c>
      <c r="E121" s="278"/>
    </row>
    <row r="122" spans="1:9" x14ac:dyDescent="0.2">
      <c r="A122" s="6" t="s">
        <v>27</v>
      </c>
      <c r="B122" s="40"/>
      <c r="C122" s="40"/>
      <c r="D122" s="300">
        <f t="shared" si="5"/>
        <v>0</v>
      </c>
      <c r="E122" s="278"/>
    </row>
    <row r="123" spans="1:9" ht="13.5" thickBot="1" x14ac:dyDescent="0.25">
      <c r="A123" s="25" t="s">
        <v>28</v>
      </c>
      <c r="B123" s="63"/>
      <c r="C123" s="63"/>
      <c r="D123" s="301">
        <f t="shared" si="5"/>
        <v>0</v>
      </c>
      <c r="E123" s="278"/>
    </row>
    <row r="124" spans="1:9" ht="13.5" thickTop="1" x14ac:dyDescent="0.2">
      <c r="A124" s="1" t="s">
        <v>4</v>
      </c>
      <c r="B124" s="5">
        <f>SUM(B113:B123)</f>
        <v>8676196083.6100006</v>
      </c>
      <c r="C124" s="5">
        <f>SUM(C113:C123)</f>
        <v>772</v>
      </c>
      <c r="D124" s="302">
        <f t="shared" si="5"/>
        <v>1</v>
      </c>
      <c r="E124" s="278"/>
    </row>
    <row r="125" spans="1:9" x14ac:dyDescent="0.2">
      <c r="A125" s="2"/>
      <c r="B125" s="561"/>
      <c r="C125" s="561"/>
      <c r="E125" s="278"/>
    </row>
    <row r="126" spans="1:9" x14ac:dyDescent="0.2">
      <c r="A126" s="2"/>
      <c r="B126" s="561"/>
      <c r="C126" s="561"/>
    </row>
    <row r="127" spans="1:9" x14ac:dyDescent="0.2">
      <c r="A127" s="42" t="s">
        <v>248</v>
      </c>
      <c r="B127" s="84"/>
      <c r="C127" s="84"/>
    </row>
    <row r="128" spans="1:9" x14ac:dyDescent="0.2">
      <c r="A128" s="55"/>
      <c r="B128" s="562"/>
      <c r="C128" s="562"/>
      <c r="E128" s="278"/>
    </row>
    <row r="129" spans="1:22" x14ac:dyDescent="0.2">
      <c r="A129" s="57" t="s">
        <v>29</v>
      </c>
      <c r="B129" s="563" t="s">
        <v>16</v>
      </c>
      <c r="C129" s="564" t="s">
        <v>211</v>
      </c>
      <c r="D129" s="299" t="s">
        <v>35</v>
      </c>
      <c r="E129" s="278"/>
    </row>
    <row r="130" spans="1:22" x14ac:dyDescent="0.2">
      <c r="A130" s="75" t="s">
        <v>18</v>
      </c>
      <c r="B130" s="23">
        <v>8250480803.1700001</v>
      </c>
      <c r="C130" s="73">
        <v>738</v>
      </c>
      <c r="D130" s="300">
        <f>B130/$B$124</f>
        <v>0.95093295767667019</v>
      </c>
      <c r="E130" s="278"/>
    </row>
    <row r="131" spans="1:22" x14ac:dyDescent="0.2">
      <c r="A131" s="80" t="s">
        <v>19</v>
      </c>
      <c r="B131" s="50">
        <v>304500763.31</v>
      </c>
      <c r="C131" s="9">
        <v>24</v>
      </c>
      <c r="D131" s="300">
        <f t="shared" ref="D131:D141" si="6">B131/$B$124</f>
        <v>3.5096113593516554E-2</v>
      </c>
      <c r="E131" s="278"/>
    </row>
    <row r="132" spans="1:22" x14ac:dyDescent="0.2">
      <c r="A132" s="80" t="s">
        <v>20</v>
      </c>
      <c r="B132" s="50">
        <v>96214517.120000005</v>
      </c>
      <c r="C132" s="9">
        <v>9</v>
      </c>
      <c r="D132" s="300">
        <f t="shared" si="6"/>
        <v>1.108948163374922E-2</v>
      </c>
      <c r="E132" s="278"/>
    </row>
    <row r="133" spans="1:22" x14ac:dyDescent="0.2">
      <c r="A133" s="80" t="s">
        <v>21</v>
      </c>
      <c r="B133" s="17">
        <v>25000000</v>
      </c>
      <c r="C133" s="70">
        <v>1</v>
      </c>
      <c r="D133" s="300">
        <f t="shared" si="6"/>
        <v>2.8814470949114343E-3</v>
      </c>
      <c r="E133" s="278"/>
    </row>
    <row r="134" spans="1:22" x14ac:dyDescent="0.2">
      <c r="A134" s="80" t="s">
        <v>22</v>
      </c>
      <c r="B134" s="17"/>
      <c r="C134" s="70"/>
      <c r="D134" s="300">
        <f t="shared" si="6"/>
        <v>0</v>
      </c>
      <c r="E134" s="278"/>
    </row>
    <row r="135" spans="1:22" x14ac:dyDescent="0.2">
      <c r="A135" s="80" t="s">
        <v>23</v>
      </c>
      <c r="B135" s="17"/>
      <c r="C135" s="70"/>
      <c r="D135" s="300">
        <f t="shared" si="6"/>
        <v>0</v>
      </c>
      <c r="E135" s="278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</row>
    <row r="136" spans="1:22" x14ac:dyDescent="0.2">
      <c r="A136" s="80" t="s">
        <v>24</v>
      </c>
      <c r="B136" s="17"/>
      <c r="C136" s="70"/>
      <c r="D136" s="300">
        <f t="shared" si="6"/>
        <v>0</v>
      </c>
      <c r="E136" s="278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</row>
    <row r="137" spans="1:22" ht="15" x14ac:dyDescent="0.25">
      <c r="A137" s="80" t="s">
        <v>25</v>
      </c>
      <c r="B137" s="40"/>
      <c r="C137" s="40"/>
      <c r="D137" s="300">
        <f t="shared" si="6"/>
        <v>0</v>
      </c>
      <c r="G137" s="307"/>
      <c r="H137" s="536"/>
      <c r="I137" s="536"/>
      <c r="J137" s="536"/>
      <c r="K137" s="536"/>
      <c r="L137" s="536"/>
      <c r="M137" s="536"/>
      <c r="N137" s="536"/>
      <c r="O137" s="536"/>
      <c r="P137" s="536"/>
      <c r="Q137" s="536"/>
      <c r="R137" s="536"/>
      <c r="S137" s="538"/>
      <c r="T137" s="307"/>
      <c r="U137" s="307"/>
      <c r="V137" s="307"/>
    </row>
    <row r="138" spans="1:22" ht="15" x14ac:dyDescent="0.2">
      <c r="A138" s="80" t="s">
        <v>26</v>
      </c>
      <c r="B138" s="40"/>
      <c r="C138" s="40"/>
      <c r="D138" s="300">
        <f t="shared" si="6"/>
        <v>0</v>
      </c>
      <c r="G138" s="536"/>
      <c r="H138" s="537"/>
      <c r="I138" s="537"/>
      <c r="J138" s="537"/>
      <c r="K138" s="537"/>
      <c r="L138" s="537"/>
      <c r="M138" s="537"/>
      <c r="N138" s="537"/>
      <c r="O138" s="537"/>
      <c r="P138" s="537"/>
      <c r="Q138" s="537"/>
      <c r="R138" s="537"/>
      <c r="S138" s="537"/>
      <c r="T138" s="307"/>
      <c r="U138" s="307"/>
      <c r="V138" s="307"/>
    </row>
    <row r="139" spans="1:22" ht="15" x14ac:dyDescent="0.2">
      <c r="A139" s="80" t="s">
        <v>27</v>
      </c>
      <c r="B139" s="40"/>
      <c r="C139" s="40"/>
      <c r="D139" s="300">
        <f t="shared" si="6"/>
        <v>0</v>
      </c>
      <c r="G139" s="536"/>
      <c r="H139" s="536"/>
      <c r="I139" s="536"/>
      <c r="J139" s="536"/>
      <c r="K139" s="537"/>
      <c r="L139" s="537"/>
      <c r="M139" s="537"/>
      <c r="N139" s="537"/>
      <c r="O139" s="537"/>
      <c r="P139" s="537"/>
      <c r="Q139" s="537"/>
      <c r="R139" s="537"/>
      <c r="S139" s="537"/>
      <c r="T139" s="307"/>
      <c r="U139" s="307"/>
      <c r="V139" s="307"/>
    </row>
    <row r="140" spans="1:22" ht="15.75" thickBot="1" x14ac:dyDescent="0.25">
      <c r="A140" s="36" t="s">
        <v>28</v>
      </c>
      <c r="B140" s="63"/>
      <c r="C140" s="63"/>
      <c r="D140" s="301">
        <f t="shared" si="6"/>
        <v>0</v>
      </c>
      <c r="G140" s="536"/>
      <c r="H140" s="537"/>
      <c r="I140" s="537"/>
      <c r="J140" s="537"/>
      <c r="K140" s="537"/>
      <c r="L140" s="537"/>
      <c r="M140" s="537"/>
      <c r="N140" s="537"/>
      <c r="O140" s="537"/>
      <c r="P140" s="537"/>
      <c r="Q140" s="537"/>
      <c r="R140" s="537"/>
      <c r="S140" s="537"/>
      <c r="T140" s="307"/>
      <c r="U140" s="307"/>
      <c r="V140" s="307"/>
    </row>
    <row r="141" spans="1:22" ht="15.75" thickTop="1" x14ac:dyDescent="0.2">
      <c r="A141" s="65" t="s">
        <v>4</v>
      </c>
      <c r="B141" s="155">
        <f>SUM(B130:B140)</f>
        <v>8676196083.6000004</v>
      </c>
      <c r="C141" s="155">
        <f>SUM(C130:C140)</f>
        <v>772</v>
      </c>
      <c r="D141" s="302">
        <f t="shared" si="6"/>
        <v>0.99999999999884737</v>
      </c>
      <c r="G141" s="536"/>
      <c r="H141" s="537"/>
      <c r="I141" s="537"/>
      <c r="J141" s="537"/>
      <c r="K141" s="537"/>
      <c r="L141" s="537"/>
      <c r="M141" s="537"/>
      <c r="N141" s="537"/>
      <c r="O141" s="537"/>
      <c r="P141" s="537"/>
      <c r="Q141" s="537"/>
      <c r="R141" s="537"/>
      <c r="S141" s="537"/>
      <c r="T141" s="307"/>
      <c r="U141" s="307"/>
      <c r="V141" s="307"/>
    </row>
    <row r="142" spans="1:22" ht="15" x14ac:dyDescent="0.2">
      <c r="A142" s="215"/>
      <c r="B142" s="216"/>
      <c r="C142" s="216"/>
      <c r="D142" s="308"/>
      <c r="G142" s="536"/>
      <c r="H142" s="537"/>
      <c r="I142" s="537"/>
      <c r="J142" s="537"/>
      <c r="K142" s="537"/>
      <c r="L142" s="537"/>
      <c r="M142" s="537"/>
      <c r="N142" s="537"/>
      <c r="O142" s="537"/>
      <c r="P142" s="537"/>
      <c r="Q142" s="537"/>
      <c r="R142" s="537"/>
      <c r="S142" s="537"/>
      <c r="T142" s="307"/>
      <c r="U142" s="307"/>
      <c r="V142" s="307"/>
    </row>
    <row r="144" spans="1:22" x14ac:dyDescent="0.2">
      <c r="A144" s="629" t="s">
        <v>203</v>
      </c>
      <c r="B144" s="630"/>
      <c r="C144" s="630"/>
      <c r="D144" s="630"/>
      <c r="E144" s="630"/>
      <c r="F144" s="630"/>
      <c r="G144" s="630"/>
      <c r="H144" s="630"/>
      <c r="I144" s="630"/>
      <c r="J144" s="630"/>
      <c r="K144" s="630"/>
      <c r="L144" s="630"/>
      <c r="M144" s="571"/>
    </row>
    <row r="145" spans="1:13" s="317" customFormat="1" x14ac:dyDescent="0.2">
      <c r="A145" s="310"/>
      <c r="B145" s="311" t="s">
        <v>4</v>
      </c>
      <c r="C145" s="312" t="s">
        <v>37</v>
      </c>
      <c r="D145" s="312" t="s">
        <v>38</v>
      </c>
      <c r="E145" s="313" t="s">
        <v>39</v>
      </c>
      <c r="F145" s="314" t="s">
        <v>40</v>
      </c>
      <c r="G145" s="315" t="s">
        <v>41</v>
      </c>
      <c r="H145" s="315" t="s">
        <v>42</v>
      </c>
      <c r="I145" s="315" t="s">
        <v>43</v>
      </c>
      <c r="J145" s="315" t="s">
        <v>44</v>
      </c>
      <c r="K145" s="315" t="s">
        <v>45</v>
      </c>
      <c r="L145" s="315" t="s">
        <v>46</v>
      </c>
      <c r="M145" s="316" t="s">
        <v>47</v>
      </c>
    </row>
    <row r="146" spans="1:13" x14ac:dyDescent="0.2">
      <c r="A146" s="249" t="s">
        <v>48</v>
      </c>
      <c r="B146" s="154">
        <f>SUM(C146:M146)</f>
        <v>8798778327.2299995</v>
      </c>
      <c r="C146" s="154">
        <v>3334548893.2800002</v>
      </c>
      <c r="D146" s="154">
        <v>2427969519.8800001</v>
      </c>
      <c r="E146" s="154">
        <v>2800456050.9499998</v>
      </c>
      <c r="F146" s="154">
        <v>220732511.62</v>
      </c>
      <c r="G146" s="154">
        <v>15071351.5</v>
      </c>
      <c r="H146" s="154"/>
      <c r="I146" s="154"/>
      <c r="J146" s="154"/>
      <c r="K146" s="154"/>
      <c r="L146" s="154"/>
      <c r="M146" s="154">
        <v>0</v>
      </c>
    </row>
    <row r="147" spans="1:13" x14ac:dyDescent="0.2">
      <c r="A147" s="250" t="s">
        <v>49</v>
      </c>
      <c r="B147" s="154">
        <f t="shared" ref="B147:B164" si="7">SUM(C147:M147)</f>
        <v>1834037480.1700001</v>
      </c>
      <c r="C147" s="154">
        <v>314517204.79000002</v>
      </c>
      <c r="D147" s="154">
        <v>318116822.25</v>
      </c>
      <c r="E147" s="154">
        <v>925616830.38</v>
      </c>
      <c r="F147" s="154">
        <v>261490589.25</v>
      </c>
      <c r="G147" s="154">
        <v>11318282</v>
      </c>
      <c r="H147" s="154"/>
      <c r="I147" s="154"/>
      <c r="J147" s="154">
        <v>2977751.5</v>
      </c>
      <c r="K147" s="154"/>
      <c r="L147" s="154"/>
      <c r="M147" s="154">
        <v>0</v>
      </c>
    </row>
    <row r="148" spans="1:13" x14ac:dyDescent="0.2">
      <c r="A148" s="250" t="s">
        <v>50</v>
      </c>
      <c r="B148" s="154">
        <f t="shared" si="7"/>
        <v>2539270956.5700002</v>
      </c>
      <c r="C148" s="154">
        <v>757195619.72000003</v>
      </c>
      <c r="D148" s="154">
        <v>667252703.42999995</v>
      </c>
      <c r="E148" s="154">
        <v>1010815414.61</v>
      </c>
      <c r="F148" s="154">
        <v>93646108.060000002</v>
      </c>
      <c r="G148" s="154">
        <v>10361110.75</v>
      </c>
      <c r="H148" s="154"/>
      <c r="I148" s="154"/>
      <c r="J148" s="154"/>
      <c r="K148" s="154"/>
      <c r="L148" s="154"/>
      <c r="M148" s="154">
        <v>0</v>
      </c>
    </row>
    <row r="149" spans="1:13" x14ac:dyDescent="0.2">
      <c r="A149" s="250" t="s">
        <v>51</v>
      </c>
      <c r="B149" s="154">
        <f t="shared" si="7"/>
        <v>25335649.029999997</v>
      </c>
      <c r="C149" s="154">
        <v>6482862.3300000001</v>
      </c>
      <c r="D149" s="154">
        <v>2986080.38</v>
      </c>
      <c r="E149" s="154">
        <v>14446823.439999999</v>
      </c>
      <c r="F149" s="154">
        <v>1419882.88</v>
      </c>
      <c r="G149" s="154">
        <v>0</v>
      </c>
      <c r="H149" s="154"/>
      <c r="I149" s="154"/>
      <c r="J149" s="154"/>
      <c r="K149" s="154"/>
      <c r="L149" s="154"/>
      <c r="M149" s="154">
        <v>0</v>
      </c>
    </row>
    <row r="150" spans="1:13" x14ac:dyDescent="0.2">
      <c r="A150" s="250" t="s">
        <v>52</v>
      </c>
      <c r="B150" s="154">
        <f t="shared" si="7"/>
        <v>1761101632.5499997</v>
      </c>
      <c r="C150" s="154">
        <v>527837296.20999998</v>
      </c>
      <c r="D150" s="154">
        <v>493088840.06</v>
      </c>
      <c r="E150" s="154">
        <v>655050279.65999997</v>
      </c>
      <c r="F150" s="154">
        <v>78426216.620000005</v>
      </c>
      <c r="G150" s="154">
        <v>6699000</v>
      </c>
      <c r="H150" s="154"/>
      <c r="I150" s="154"/>
      <c r="J150" s="154"/>
      <c r="K150" s="154"/>
      <c r="L150" s="154"/>
      <c r="M150" s="154">
        <v>0</v>
      </c>
    </row>
    <row r="151" spans="1:13" x14ac:dyDescent="0.2">
      <c r="A151" s="250" t="s">
        <v>53</v>
      </c>
      <c r="B151" s="154">
        <f t="shared" si="7"/>
        <v>1652887846.4000001</v>
      </c>
      <c r="C151" s="154">
        <v>340188730.80000001</v>
      </c>
      <c r="D151" s="154">
        <v>425290341.66000003</v>
      </c>
      <c r="E151" s="154">
        <v>824391634.5</v>
      </c>
      <c r="F151" s="154">
        <v>59946443.939999998</v>
      </c>
      <c r="G151" s="154">
        <v>3070695.5</v>
      </c>
      <c r="H151" s="154"/>
      <c r="I151" s="154"/>
      <c r="J151" s="154"/>
      <c r="K151" s="154"/>
      <c r="L151" s="154"/>
      <c r="M151" s="154">
        <v>0</v>
      </c>
    </row>
    <row r="152" spans="1:13" x14ac:dyDescent="0.2">
      <c r="A152" s="250" t="s">
        <v>54</v>
      </c>
      <c r="B152" s="154">
        <f t="shared" si="7"/>
        <v>2439574488.8600001</v>
      </c>
      <c r="C152" s="154">
        <v>557410508.58000004</v>
      </c>
      <c r="D152" s="154">
        <v>593184235.12</v>
      </c>
      <c r="E152" s="154">
        <v>1173871078.9100001</v>
      </c>
      <c r="F152" s="154">
        <v>110486766.25</v>
      </c>
      <c r="G152" s="154">
        <v>2300000</v>
      </c>
      <c r="H152" s="154">
        <v>2321900</v>
      </c>
      <c r="I152" s="154"/>
      <c r="J152" s="154"/>
      <c r="K152" s="154"/>
      <c r="L152" s="154"/>
      <c r="M152" s="154">
        <v>0</v>
      </c>
    </row>
    <row r="153" spans="1:13" x14ac:dyDescent="0.2">
      <c r="A153" s="250" t="s">
        <v>56</v>
      </c>
      <c r="B153" s="154">
        <f t="shared" si="7"/>
        <v>2580232125.9000001</v>
      </c>
      <c r="C153" s="154">
        <v>401039096.68000001</v>
      </c>
      <c r="D153" s="154">
        <v>483040854.19</v>
      </c>
      <c r="E153" s="154">
        <v>1314281397.97</v>
      </c>
      <c r="F153" s="154">
        <v>367746777.06</v>
      </c>
      <c r="G153" s="154">
        <v>12150000</v>
      </c>
      <c r="H153" s="154">
        <v>1974000</v>
      </c>
      <c r="I153" s="154"/>
      <c r="J153" s="154"/>
      <c r="K153" s="154"/>
      <c r="L153" s="154"/>
      <c r="M153" s="154">
        <v>0</v>
      </c>
    </row>
    <row r="154" spans="1:13" x14ac:dyDescent="0.2">
      <c r="A154" s="250" t="s">
        <v>55</v>
      </c>
      <c r="B154" s="154">
        <f t="shared" si="7"/>
        <v>2084538448.6400001</v>
      </c>
      <c r="C154" s="154">
        <v>313746279.01999998</v>
      </c>
      <c r="D154" s="154">
        <v>495897770.17000002</v>
      </c>
      <c r="E154" s="154">
        <v>1089844911.3900001</v>
      </c>
      <c r="F154" s="154">
        <v>158646830.19</v>
      </c>
      <c r="G154" s="154">
        <v>20456657.870000001</v>
      </c>
      <c r="H154" s="154">
        <v>5946000</v>
      </c>
      <c r="I154" s="154"/>
      <c r="J154" s="154"/>
      <c r="K154" s="154"/>
      <c r="L154" s="154"/>
      <c r="M154" s="154">
        <v>0</v>
      </c>
    </row>
    <row r="155" spans="1:13" x14ac:dyDescent="0.2">
      <c r="A155" s="250" t="s">
        <v>57</v>
      </c>
      <c r="B155" s="154">
        <f t="shared" si="7"/>
        <v>1112534738.8800001</v>
      </c>
      <c r="C155" s="154">
        <v>299190806.31999999</v>
      </c>
      <c r="D155" s="154">
        <v>351856231.08999997</v>
      </c>
      <c r="E155" s="154">
        <v>440035944.12</v>
      </c>
      <c r="F155" s="154">
        <v>20755246.469999999</v>
      </c>
      <c r="G155" s="154">
        <v>696510.88</v>
      </c>
      <c r="H155" s="154"/>
      <c r="I155" s="154"/>
      <c r="J155" s="154"/>
      <c r="K155" s="154"/>
      <c r="L155" s="154"/>
      <c r="M155" s="154">
        <v>0</v>
      </c>
    </row>
    <row r="156" spans="1:13" x14ac:dyDescent="0.2">
      <c r="A156" s="250" t="s">
        <v>58</v>
      </c>
      <c r="B156" s="154">
        <f t="shared" si="7"/>
        <v>11690996020.690001</v>
      </c>
      <c r="C156" s="154">
        <v>8767197964.6100006</v>
      </c>
      <c r="D156" s="154">
        <v>1556552052.8599999</v>
      </c>
      <c r="E156" s="154">
        <v>1331158200.97</v>
      </c>
      <c r="F156" s="154">
        <v>30737180.5</v>
      </c>
      <c r="G156" s="154">
        <v>5350621.75</v>
      </c>
      <c r="H156" s="154"/>
      <c r="I156" s="154"/>
      <c r="J156" s="154"/>
      <c r="K156" s="154"/>
      <c r="L156" s="154"/>
      <c r="M156" s="154">
        <v>0</v>
      </c>
    </row>
    <row r="157" spans="1:13" x14ac:dyDescent="0.2">
      <c r="A157" s="250" t="s">
        <v>60</v>
      </c>
      <c r="B157" s="154">
        <f t="shared" si="7"/>
        <v>5542216333.9699993</v>
      </c>
      <c r="C157" s="154">
        <v>1245875463.72</v>
      </c>
      <c r="D157" s="154">
        <v>1183967754.45</v>
      </c>
      <c r="E157" s="154">
        <v>2234255375.1399999</v>
      </c>
      <c r="F157" s="154">
        <v>863110488.15999997</v>
      </c>
      <c r="G157" s="154">
        <v>12658533.5</v>
      </c>
      <c r="H157" s="154"/>
      <c r="I157" s="154"/>
      <c r="J157" s="154"/>
      <c r="K157" s="154">
        <v>2348719</v>
      </c>
      <c r="L157" s="154"/>
      <c r="M157" s="154">
        <v>0</v>
      </c>
    </row>
    <row r="158" spans="1:13" x14ac:dyDescent="0.2">
      <c r="A158" s="250" t="s">
        <v>61</v>
      </c>
      <c r="B158" s="154">
        <f t="shared" si="7"/>
        <v>326180514.74000001</v>
      </c>
      <c r="C158" s="154">
        <v>38798937.409999996</v>
      </c>
      <c r="D158" s="154">
        <v>84963751.030000001</v>
      </c>
      <c r="E158" s="154">
        <v>197425842.30000001</v>
      </c>
      <c r="F158" s="154">
        <v>3069265.12</v>
      </c>
      <c r="G158" s="154">
        <v>1922718.88</v>
      </c>
      <c r="H158" s="154"/>
      <c r="I158" s="154"/>
      <c r="J158" s="154"/>
      <c r="K158" s="154"/>
      <c r="L158" s="154"/>
      <c r="M158" s="154">
        <v>0</v>
      </c>
    </row>
    <row r="159" spans="1:13" x14ac:dyDescent="0.2">
      <c r="A159" s="250" t="s">
        <v>62</v>
      </c>
      <c r="B159" s="154">
        <f t="shared" si="7"/>
        <v>8523831347.6700001</v>
      </c>
      <c r="C159" s="154">
        <v>2232462862.0500002</v>
      </c>
      <c r="D159" s="154">
        <v>2308034024.8099999</v>
      </c>
      <c r="E159" s="154">
        <v>3761869332.6199999</v>
      </c>
      <c r="F159" s="154">
        <v>203443139.44</v>
      </c>
      <c r="G159" s="154">
        <v>6210000</v>
      </c>
      <c r="H159" s="154"/>
      <c r="I159" s="154"/>
      <c r="J159" s="154">
        <v>1086988.75</v>
      </c>
      <c r="K159" s="154"/>
      <c r="L159" s="154">
        <v>10725000</v>
      </c>
      <c r="M159" s="154">
        <v>0</v>
      </c>
    </row>
    <row r="160" spans="1:13" x14ac:dyDescent="0.2">
      <c r="A160" s="250" t="s">
        <v>63</v>
      </c>
      <c r="B160" s="154">
        <f t="shared" si="7"/>
        <v>3368974488.21</v>
      </c>
      <c r="C160" s="154">
        <v>618186476.62</v>
      </c>
      <c r="D160" s="154">
        <v>782833256.55999994</v>
      </c>
      <c r="E160" s="154">
        <v>1552637450.53</v>
      </c>
      <c r="F160" s="154">
        <v>385816399.75</v>
      </c>
      <c r="G160" s="154">
        <v>20231254.25</v>
      </c>
      <c r="H160" s="154">
        <v>1320000</v>
      </c>
      <c r="I160" s="154">
        <v>3922748</v>
      </c>
      <c r="J160" s="154"/>
      <c r="K160" s="154"/>
      <c r="L160" s="154">
        <v>4026902.5</v>
      </c>
      <c r="M160" s="154">
        <v>0</v>
      </c>
    </row>
    <row r="161" spans="1:14" x14ac:dyDescent="0.2">
      <c r="A161" s="250" t="s">
        <v>64</v>
      </c>
      <c r="B161" s="154">
        <f t="shared" si="7"/>
        <v>699278514.41999996</v>
      </c>
      <c r="C161" s="154">
        <v>192037113.47999999</v>
      </c>
      <c r="D161" s="154">
        <v>174497461.91</v>
      </c>
      <c r="E161" s="154">
        <v>274373759.69</v>
      </c>
      <c r="F161" s="154">
        <v>50155645.590000004</v>
      </c>
      <c r="G161" s="154">
        <v>5736533.75</v>
      </c>
      <c r="H161" s="154"/>
      <c r="I161" s="154">
        <v>2478000</v>
      </c>
      <c r="J161" s="154"/>
      <c r="K161" s="154"/>
      <c r="L161" s="154"/>
      <c r="M161" s="154">
        <v>0</v>
      </c>
    </row>
    <row r="162" spans="1:14" x14ac:dyDescent="0.2">
      <c r="A162" s="250" t="s">
        <v>65</v>
      </c>
      <c r="B162" s="154">
        <f t="shared" si="7"/>
        <v>1620096511.8</v>
      </c>
      <c r="C162" s="154">
        <v>259982506.43000001</v>
      </c>
      <c r="D162" s="154">
        <v>318659477.5</v>
      </c>
      <c r="E162" s="154">
        <v>816611462.80999994</v>
      </c>
      <c r="F162" s="154">
        <v>205362982.06</v>
      </c>
      <c r="G162" s="154">
        <v>18100083</v>
      </c>
      <c r="H162" s="154">
        <v>1380000</v>
      </c>
      <c r="I162" s="154"/>
      <c r="J162" s="154"/>
      <c r="K162" s="154"/>
      <c r="L162" s="154"/>
      <c r="M162" s="154">
        <v>0</v>
      </c>
    </row>
    <row r="163" spans="1:14" x14ac:dyDescent="0.2">
      <c r="A163" s="251" t="s">
        <v>66</v>
      </c>
      <c r="B163" s="154">
        <f t="shared" si="7"/>
        <v>2256037969.21</v>
      </c>
      <c r="C163" s="154">
        <v>713877601.67999995</v>
      </c>
      <c r="D163" s="154">
        <v>656043692.66999996</v>
      </c>
      <c r="E163" s="154">
        <v>816453501.66999996</v>
      </c>
      <c r="F163" s="154">
        <v>64174802.689999998</v>
      </c>
      <c r="G163" s="154">
        <v>5488370.5</v>
      </c>
      <c r="H163" s="154"/>
      <c r="I163" s="154"/>
      <c r="J163" s="154"/>
      <c r="K163" s="154"/>
      <c r="L163" s="154"/>
      <c r="M163" s="154">
        <v>0</v>
      </c>
    </row>
    <row r="164" spans="1:14" ht="13.5" thickBot="1" x14ac:dyDescent="0.25">
      <c r="A164" s="250" t="s">
        <v>59</v>
      </c>
      <c r="B164" s="268">
        <f t="shared" si="7"/>
        <v>4197136679.54</v>
      </c>
      <c r="C164" s="157">
        <v>1182867956.99</v>
      </c>
      <c r="D164" s="157">
        <v>1288322335.29</v>
      </c>
      <c r="E164" s="157">
        <v>1599153798.6900001</v>
      </c>
      <c r="F164" s="157">
        <v>110750628.19</v>
      </c>
      <c r="G164" s="157">
        <v>11841960.380000001</v>
      </c>
      <c r="H164" s="157">
        <v>4200000</v>
      </c>
      <c r="I164" s="157"/>
      <c r="J164" s="157"/>
      <c r="K164" s="157"/>
      <c r="L164" s="157"/>
      <c r="M164" s="157">
        <v>0</v>
      </c>
    </row>
    <row r="165" spans="1:14" ht="13.5" thickTop="1" x14ac:dyDescent="0.2">
      <c r="A165" s="257" t="s">
        <v>4</v>
      </c>
      <c r="B165" s="156">
        <f>SUM(C165:M165)</f>
        <v>63053040074.479988</v>
      </c>
      <c r="C165" s="156">
        <f>SUM(C146:C164)</f>
        <v>22103444180.720001</v>
      </c>
      <c r="D165" s="156">
        <f>SUM(D146:D164)</f>
        <v>14612557205.309998</v>
      </c>
      <c r="E165" s="156">
        <f>SUM(E146:E164)</f>
        <v>22832749090.349991</v>
      </c>
      <c r="F165" s="156">
        <f>SUM(F146:F164)</f>
        <v>3289917903.8400002</v>
      </c>
      <c r="G165" s="156">
        <f>SUM(G146:G164)</f>
        <v>169663684.50999999</v>
      </c>
      <c r="H165" s="162">
        <f t="shared" ref="H165:M165" si="8">SUM(H146:H164)</f>
        <v>17141900</v>
      </c>
      <c r="I165" s="162">
        <f t="shared" si="8"/>
        <v>6400748</v>
      </c>
      <c r="J165" s="162">
        <f t="shared" si="8"/>
        <v>4064740.25</v>
      </c>
      <c r="K165" s="162">
        <f t="shared" si="8"/>
        <v>2348719</v>
      </c>
      <c r="L165" s="162">
        <f t="shared" si="8"/>
        <v>14751902.5</v>
      </c>
      <c r="M165" s="162">
        <f t="shared" si="8"/>
        <v>0</v>
      </c>
    </row>
    <row r="166" spans="1:14" x14ac:dyDescent="0.2">
      <c r="A166" s="217"/>
      <c r="B166" s="218"/>
      <c r="C166" s="218"/>
      <c r="D166" s="218"/>
      <c r="E166" s="218"/>
      <c r="F166" s="218"/>
      <c r="G166" s="218"/>
      <c r="H166" s="219"/>
      <c r="I166" s="219"/>
      <c r="J166" s="219"/>
      <c r="K166" s="219"/>
      <c r="L166" s="219"/>
      <c r="M166" s="219"/>
    </row>
    <row r="167" spans="1:14" x14ac:dyDescent="0.2">
      <c r="C167" s="569"/>
      <c r="D167" s="569"/>
      <c r="E167" s="569"/>
      <c r="F167" s="569"/>
      <c r="G167" s="569"/>
    </row>
    <row r="168" spans="1:14" x14ac:dyDescent="0.2">
      <c r="A168" s="318" t="s">
        <v>204</v>
      </c>
      <c r="B168" s="319"/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20"/>
    </row>
    <row r="169" spans="1:14" s="326" customFormat="1" x14ac:dyDescent="0.2">
      <c r="A169" s="321"/>
      <c r="B169" s="322" t="s">
        <v>4</v>
      </c>
      <c r="C169" s="323" t="s">
        <v>37</v>
      </c>
      <c r="D169" s="323" t="s">
        <v>38</v>
      </c>
      <c r="E169" s="324" t="s">
        <v>39</v>
      </c>
      <c r="F169" s="325" t="s">
        <v>40</v>
      </c>
      <c r="G169" s="325" t="s">
        <v>41</v>
      </c>
      <c r="H169" s="325" t="s">
        <v>42</v>
      </c>
      <c r="I169" s="325" t="s">
        <v>43</v>
      </c>
      <c r="J169" s="325" t="s">
        <v>44</v>
      </c>
      <c r="K169" s="325" t="s">
        <v>45</v>
      </c>
      <c r="L169" s="325" t="s">
        <v>46</v>
      </c>
      <c r="M169" s="323" t="s">
        <v>47</v>
      </c>
    </row>
    <row r="170" spans="1:14" x14ac:dyDescent="0.2">
      <c r="A170" s="108"/>
      <c r="B170" s="107"/>
      <c r="C170" s="123"/>
      <c r="D170" s="123"/>
      <c r="E170" s="136"/>
      <c r="F170" s="123"/>
      <c r="G170" s="123"/>
      <c r="H170" s="123"/>
      <c r="I170" s="123"/>
      <c r="J170" s="123"/>
      <c r="K170" s="123"/>
      <c r="L170" s="123"/>
      <c r="M170" s="123"/>
    </row>
    <row r="171" spans="1:14" ht="25.5" x14ac:dyDescent="0.2">
      <c r="A171" s="134" t="s">
        <v>68</v>
      </c>
      <c r="B171" s="177" t="s">
        <v>16</v>
      </c>
      <c r="C171" s="129" t="s">
        <v>16</v>
      </c>
      <c r="D171" s="129" t="s">
        <v>16</v>
      </c>
      <c r="E171" s="127" t="s">
        <v>16</v>
      </c>
      <c r="F171" s="129" t="s">
        <v>16</v>
      </c>
      <c r="G171" s="129" t="s">
        <v>16</v>
      </c>
      <c r="H171" s="129" t="s">
        <v>16</v>
      </c>
      <c r="I171" s="129" t="s">
        <v>16</v>
      </c>
      <c r="J171" s="129" t="s">
        <v>16</v>
      </c>
      <c r="K171" s="129" t="s">
        <v>16</v>
      </c>
      <c r="L171" s="129" t="s">
        <v>16</v>
      </c>
      <c r="M171" s="129" t="s">
        <v>16</v>
      </c>
    </row>
    <row r="172" spans="1:14" x14ac:dyDescent="0.2">
      <c r="A172" s="253" t="s">
        <v>75</v>
      </c>
      <c r="B172" s="270">
        <f>SUM(C172:M172)</f>
        <v>63053040074.469986</v>
      </c>
      <c r="C172" s="270">
        <v>22103444180.719997</v>
      </c>
      <c r="D172" s="270">
        <v>14612557205.32</v>
      </c>
      <c r="E172" s="270">
        <v>22832749090.339996</v>
      </c>
      <c r="F172" s="270">
        <v>3289917903.8399997</v>
      </c>
      <c r="G172" s="270">
        <v>169663684.5</v>
      </c>
      <c r="H172" s="597">
        <v>17141900</v>
      </c>
      <c r="I172" s="597">
        <v>6400748</v>
      </c>
      <c r="J172" s="597">
        <v>4064740.25</v>
      </c>
      <c r="K172" s="597">
        <v>2348719</v>
      </c>
      <c r="L172" s="597">
        <v>14751902.5</v>
      </c>
      <c r="M172" s="597">
        <v>0</v>
      </c>
    </row>
    <row r="173" spans="1:14" x14ac:dyDescent="0.2">
      <c r="A173" s="269" t="s">
        <v>69</v>
      </c>
      <c r="B173" s="272">
        <f t="shared" ref="B173:B177" si="9">SUM(C173:M173)</f>
        <v>0</v>
      </c>
      <c r="C173" s="202">
        <v>0</v>
      </c>
      <c r="D173" s="202">
        <v>0</v>
      </c>
      <c r="E173" s="202">
        <v>0</v>
      </c>
      <c r="F173" s="202">
        <v>0</v>
      </c>
      <c r="G173" s="202">
        <v>0</v>
      </c>
      <c r="H173" s="272">
        <v>0</v>
      </c>
      <c r="I173" s="272">
        <v>0</v>
      </c>
      <c r="J173" s="272">
        <v>0</v>
      </c>
      <c r="K173" s="272">
        <v>0</v>
      </c>
      <c r="L173" s="272">
        <v>0</v>
      </c>
      <c r="M173" s="272">
        <v>0</v>
      </c>
      <c r="N173" s="327"/>
    </row>
    <row r="174" spans="1:14" x14ac:dyDescent="0.2">
      <c r="A174" s="254" t="s">
        <v>70</v>
      </c>
      <c r="B174" s="158">
        <f t="shared" si="9"/>
        <v>0</v>
      </c>
      <c r="C174" s="200">
        <v>0</v>
      </c>
      <c r="D174" s="200">
        <v>0</v>
      </c>
      <c r="E174" s="201">
        <v>0</v>
      </c>
      <c r="F174" s="202">
        <v>0</v>
      </c>
      <c r="G174" s="202">
        <v>0</v>
      </c>
      <c r="H174" s="195">
        <v>0</v>
      </c>
      <c r="I174" s="195">
        <v>0</v>
      </c>
      <c r="J174" s="195">
        <v>0</v>
      </c>
      <c r="K174" s="195">
        <v>0</v>
      </c>
      <c r="L174" s="195">
        <v>0</v>
      </c>
      <c r="M174" s="196">
        <v>0</v>
      </c>
    </row>
    <row r="175" spans="1:14" x14ac:dyDescent="0.2">
      <c r="A175" s="254" t="s">
        <v>71</v>
      </c>
      <c r="B175" s="158">
        <f t="shared" si="9"/>
        <v>0</v>
      </c>
      <c r="C175" s="200">
        <v>0</v>
      </c>
      <c r="D175" s="200">
        <v>0</v>
      </c>
      <c r="E175" s="201">
        <v>0</v>
      </c>
      <c r="F175" s="202">
        <v>0</v>
      </c>
      <c r="G175" s="202">
        <v>0</v>
      </c>
      <c r="H175" s="195">
        <v>0</v>
      </c>
      <c r="I175" s="195">
        <v>0</v>
      </c>
      <c r="J175" s="195">
        <v>0</v>
      </c>
      <c r="K175" s="195">
        <v>0</v>
      </c>
      <c r="L175" s="195">
        <v>0</v>
      </c>
      <c r="M175" s="196">
        <v>0</v>
      </c>
    </row>
    <row r="176" spans="1:14" x14ac:dyDescent="0.2">
      <c r="A176" s="254" t="s">
        <v>72</v>
      </c>
      <c r="B176" s="158">
        <f t="shared" si="9"/>
        <v>0</v>
      </c>
      <c r="C176" s="200">
        <v>0</v>
      </c>
      <c r="D176" s="200">
        <v>0</v>
      </c>
      <c r="E176" s="201">
        <v>0</v>
      </c>
      <c r="F176" s="202">
        <v>0</v>
      </c>
      <c r="G176" s="202">
        <v>0</v>
      </c>
      <c r="H176" s="195">
        <v>0</v>
      </c>
      <c r="I176" s="195">
        <v>0</v>
      </c>
      <c r="J176" s="195">
        <v>0</v>
      </c>
      <c r="K176" s="195">
        <v>0</v>
      </c>
      <c r="L176" s="195">
        <v>0</v>
      </c>
      <c r="M176" s="196">
        <v>0</v>
      </c>
    </row>
    <row r="177" spans="1:30" ht="13.5" thickBot="1" x14ac:dyDescent="0.25">
      <c r="A177" s="255" t="s">
        <v>73</v>
      </c>
      <c r="B177" s="158">
        <f t="shared" si="9"/>
        <v>0</v>
      </c>
      <c r="C177" s="203">
        <v>0</v>
      </c>
      <c r="D177" s="203">
        <v>0</v>
      </c>
      <c r="E177" s="204">
        <v>0</v>
      </c>
      <c r="F177" s="205">
        <v>0</v>
      </c>
      <c r="G177" s="205">
        <v>0</v>
      </c>
      <c r="H177" s="197">
        <v>0</v>
      </c>
      <c r="I177" s="197">
        <v>0</v>
      </c>
      <c r="J177" s="197">
        <v>0</v>
      </c>
      <c r="K177" s="197">
        <v>0</v>
      </c>
      <c r="L177" s="197">
        <v>0</v>
      </c>
      <c r="M177" s="198">
        <v>0</v>
      </c>
    </row>
    <row r="178" spans="1:30" ht="13.5" thickTop="1" x14ac:dyDescent="0.2">
      <c r="A178" s="256" t="s">
        <v>4</v>
      </c>
      <c r="B178" s="160">
        <f>SUM(B172:B177)</f>
        <v>63053040074.469986</v>
      </c>
      <c r="C178" s="160">
        <f>SUM(C172:C177)</f>
        <v>22103444180.719997</v>
      </c>
      <c r="D178" s="160">
        <f t="shared" ref="D178:M178" si="10">SUM(D172:D177)</f>
        <v>14612557205.32</v>
      </c>
      <c r="E178" s="160">
        <f t="shared" si="10"/>
        <v>22832749090.339996</v>
      </c>
      <c r="F178" s="160">
        <f t="shared" si="10"/>
        <v>3289917903.8399997</v>
      </c>
      <c r="G178" s="160">
        <f t="shared" si="10"/>
        <v>169663684.5</v>
      </c>
      <c r="H178" s="160">
        <f t="shared" si="10"/>
        <v>17141900</v>
      </c>
      <c r="I178" s="160">
        <f t="shared" si="10"/>
        <v>6400748</v>
      </c>
      <c r="J178" s="160">
        <f t="shared" si="10"/>
        <v>4064740.25</v>
      </c>
      <c r="K178" s="160">
        <f t="shared" si="10"/>
        <v>2348719</v>
      </c>
      <c r="L178" s="160">
        <f t="shared" si="10"/>
        <v>14751902.5</v>
      </c>
      <c r="M178" s="161">
        <f t="shared" si="10"/>
        <v>0</v>
      </c>
      <c r="O178" s="307"/>
      <c r="P178" s="307"/>
      <c r="Q178" s="307"/>
      <c r="R178" s="307"/>
      <c r="S178" s="307"/>
      <c r="T178" s="307"/>
      <c r="U178" s="307"/>
      <c r="V178" s="307"/>
      <c r="W178" s="307"/>
      <c r="X178" s="307"/>
      <c r="Y178" s="307"/>
      <c r="Z178" s="307"/>
      <c r="AA178" s="307"/>
      <c r="AB178" s="307"/>
      <c r="AC178" s="307"/>
    </row>
    <row r="179" spans="1:30" x14ac:dyDescent="0.2">
      <c r="A179" s="178"/>
      <c r="B179" s="220"/>
      <c r="C179" s="220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O179" s="307"/>
      <c r="P179" s="307"/>
      <c r="Q179" s="307"/>
      <c r="R179" s="307"/>
      <c r="S179" s="307"/>
      <c r="T179" s="307"/>
      <c r="U179" s="307"/>
      <c r="V179" s="307"/>
      <c r="W179" s="307"/>
      <c r="X179" s="307"/>
      <c r="Y179" s="307"/>
      <c r="Z179" s="307"/>
      <c r="AA179" s="307"/>
      <c r="AB179" s="307"/>
      <c r="AC179" s="307"/>
    </row>
    <row r="180" spans="1:30" x14ac:dyDescent="0.2">
      <c r="O180" s="307"/>
      <c r="P180" s="307"/>
      <c r="Q180" s="307"/>
      <c r="R180" s="307"/>
      <c r="S180" s="307"/>
      <c r="T180" s="307"/>
      <c r="U180" s="307"/>
      <c r="V180" s="307"/>
      <c r="W180" s="307"/>
      <c r="X180" s="307"/>
      <c r="Y180" s="307"/>
      <c r="Z180" s="307"/>
      <c r="AA180" s="307"/>
      <c r="AB180" s="307"/>
      <c r="AC180" s="307"/>
    </row>
    <row r="181" spans="1:30" x14ac:dyDescent="0.2">
      <c r="A181" s="318" t="s">
        <v>205</v>
      </c>
      <c r="B181" s="319"/>
      <c r="C181" s="319"/>
      <c r="D181" s="319"/>
      <c r="E181" s="319"/>
      <c r="F181" s="319"/>
      <c r="G181" s="319"/>
      <c r="H181" s="319"/>
      <c r="I181" s="319"/>
      <c r="J181" s="319"/>
      <c r="K181" s="319"/>
      <c r="L181" s="319"/>
      <c r="M181" s="320"/>
      <c r="O181" s="307"/>
      <c r="P181" s="307"/>
      <c r="Q181" s="307"/>
      <c r="R181" s="307"/>
      <c r="S181" s="307"/>
      <c r="T181" s="307"/>
      <c r="U181" s="307"/>
      <c r="V181" s="307"/>
      <c r="W181" s="307"/>
      <c r="X181" s="307"/>
      <c r="Y181" s="307"/>
      <c r="Z181" s="307"/>
      <c r="AA181" s="307"/>
      <c r="AB181" s="307"/>
      <c r="AC181" s="307"/>
    </row>
    <row r="182" spans="1:30" ht="15" x14ac:dyDescent="0.2">
      <c r="A182" s="321"/>
      <c r="B182" s="322" t="s">
        <v>4</v>
      </c>
      <c r="C182" s="323" t="s">
        <v>37</v>
      </c>
      <c r="D182" s="323" t="s">
        <v>38</v>
      </c>
      <c r="E182" s="324" t="s">
        <v>39</v>
      </c>
      <c r="F182" s="325" t="s">
        <v>40</v>
      </c>
      <c r="G182" s="325" t="s">
        <v>41</v>
      </c>
      <c r="H182" s="325" t="s">
        <v>42</v>
      </c>
      <c r="I182" s="325" t="s">
        <v>43</v>
      </c>
      <c r="J182" s="325" t="s">
        <v>44</v>
      </c>
      <c r="K182" s="325" t="s">
        <v>45</v>
      </c>
      <c r="L182" s="325" t="s">
        <v>46</v>
      </c>
      <c r="M182" s="323" t="s">
        <v>47</v>
      </c>
      <c r="O182" s="307"/>
      <c r="P182" s="539"/>
      <c r="Q182" s="539"/>
      <c r="R182" s="539"/>
      <c r="S182" s="539"/>
      <c r="T182" s="539"/>
      <c r="U182" s="539"/>
      <c r="V182" s="539"/>
      <c r="W182" s="539"/>
      <c r="X182" s="539"/>
      <c r="Y182" s="539"/>
      <c r="Z182" s="539"/>
      <c r="AA182" s="539"/>
      <c r="AB182" s="539"/>
      <c r="AC182" s="307"/>
    </row>
    <row r="183" spans="1:30" ht="15" x14ac:dyDescent="0.2">
      <c r="A183" s="258"/>
      <c r="B183" s="107"/>
      <c r="C183" s="123"/>
      <c r="D183" s="123"/>
      <c r="E183" s="136"/>
      <c r="F183" s="123"/>
      <c r="G183" s="123"/>
      <c r="H183" s="123"/>
      <c r="I183" s="123"/>
      <c r="J183" s="123"/>
      <c r="K183" s="123"/>
      <c r="L183" s="123"/>
      <c r="M183" s="123"/>
      <c r="N183" s="326"/>
      <c r="O183" s="540"/>
      <c r="P183" s="539"/>
      <c r="Q183" s="541"/>
      <c r="R183" s="541"/>
      <c r="S183" s="541"/>
      <c r="T183" s="541"/>
      <c r="U183" s="541"/>
      <c r="V183" s="541"/>
      <c r="W183" s="541"/>
      <c r="X183" s="541"/>
      <c r="Y183" s="541"/>
      <c r="Z183" s="541"/>
      <c r="AA183" s="541"/>
      <c r="AB183" s="541"/>
      <c r="AC183" s="307"/>
    </row>
    <row r="184" spans="1:30" ht="25.5" x14ac:dyDescent="0.2">
      <c r="A184" s="259" t="s">
        <v>68</v>
      </c>
      <c r="B184" s="177" t="s">
        <v>16</v>
      </c>
      <c r="C184" s="129" t="s">
        <v>16</v>
      </c>
      <c r="D184" s="129" t="s">
        <v>16</v>
      </c>
      <c r="E184" s="127" t="s">
        <v>16</v>
      </c>
      <c r="F184" s="129" t="s">
        <v>16</v>
      </c>
      <c r="G184" s="129" t="s">
        <v>16</v>
      </c>
      <c r="H184" s="129" t="s">
        <v>16</v>
      </c>
      <c r="I184" s="129" t="s">
        <v>16</v>
      </c>
      <c r="J184" s="129" t="s">
        <v>16</v>
      </c>
      <c r="K184" s="129" t="s">
        <v>16</v>
      </c>
      <c r="L184" s="129" t="s">
        <v>16</v>
      </c>
      <c r="M184" s="129" t="s">
        <v>16</v>
      </c>
      <c r="O184" s="307"/>
      <c r="P184" s="539"/>
      <c r="Q184" s="541"/>
      <c r="R184" s="541"/>
      <c r="S184" s="541"/>
      <c r="T184" s="541"/>
      <c r="U184" s="541"/>
      <c r="V184" s="541"/>
      <c r="W184" s="541"/>
      <c r="X184" s="541"/>
      <c r="Y184" s="541"/>
      <c r="Z184" s="541"/>
      <c r="AA184" s="541"/>
      <c r="AB184" s="541"/>
      <c r="AC184" s="307"/>
    </row>
    <row r="185" spans="1:30" ht="15" x14ac:dyDescent="0.2">
      <c r="A185" s="254" t="s">
        <v>115</v>
      </c>
      <c r="B185" s="328">
        <f>SUM(C185:M185)</f>
        <v>18960871416.970001</v>
      </c>
      <c r="C185" s="329">
        <v>3859493353.3699999</v>
      </c>
      <c r="D185" s="330">
        <v>3223617505.3899999</v>
      </c>
      <c r="E185" s="330">
        <v>10305033372.620001</v>
      </c>
      <c r="F185" s="330">
        <v>1565362477.8399999</v>
      </c>
      <c r="G185" s="330">
        <v>4625000</v>
      </c>
      <c r="H185" s="335"/>
      <c r="I185" s="598"/>
      <c r="J185" s="599">
        <v>390988.75</v>
      </c>
      <c r="K185" s="330">
        <v>2348719</v>
      </c>
      <c r="L185" s="330"/>
      <c r="M185" s="328">
        <v>0</v>
      </c>
      <c r="O185" s="307"/>
      <c r="P185" s="539"/>
      <c r="Q185" s="541"/>
      <c r="R185" s="541"/>
      <c r="S185" s="541"/>
      <c r="T185" s="541"/>
      <c r="U185" s="541"/>
      <c r="V185" s="541"/>
      <c r="W185" s="541"/>
      <c r="X185" s="541"/>
      <c r="Y185" s="541"/>
      <c r="Z185" s="541"/>
      <c r="AA185" s="541"/>
      <c r="AB185" s="541"/>
      <c r="AC185" s="307"/>
    </row>
    <row r="186" spans="1:30" x14ac:dyDescent="0.2">
      <c r="A186" s="254" t="s">
        <v>116</v>
      </c>
      <c r="B186" s="158">
        <f>SUM(C186:M186)</f>
        <v>13696787883.469999</v>
      </c>
      <c r="C186" s="200">
        <v>4015616905.02</v>
      </c>
      <c r="D186" s="200">
        <v>3092966743.4000001</v>
      </c>
      <c r="E186" s="201">
        <v>6109813249.1099997</v>
      </c>
      <c r="F186" s="202">
        <v>472507744.94</v>
      </c>
      <c r="G186" s="202">
        <v>5187241</v>
      </c>
      <c r="H186" s="272"/>
      <c r="I186" s="272"/>
      <c r="J186" s="272">
        <v>696000</v>
      </c>
      <c r="K186" s="272"/>
      <c r="L186" s="272"/>
      <c r="M186" s="196">
        <v>0</v>
      </c>
    </row>
    <row r="187" spans="1:30" x14ac:dyDescent="0.2">
      <c r="A187" s="254" t="s">
        <v>117</v>
      </c>
      <c r="B187" s="158">
        <f>SUM(C187:M187)</f>
        <v>12418058827.599998</v>
      </c>
      <c r="C187" s="200">
        <v>4389107463.2200003</v>
      </c>
      <c r="D187" s="200">
        <v>3368576711.2600002</v>
      </c>
      <c r="E187" s="201">
        <v>3801728576.52</v>
      </c>
      <c r="F187" s="202">
        <v>776502411.22000003</v>
      </c>
      <c r="G187" s="202">
        <v>76623765.379999995</v>
      </c>
      <c r="H187" s="272">
        <v>4109900</v>
      </c>
      <c r="I187" s="272">
        <v>1410000</v>
      </c>
      <c r="J187" s="272"/>
      <c r="K187" s="272"/>
      <c r="L187" s="272"/>
      <c r="M187" s="196">
        <v>0</v>
      </c>
    </row>
    <row r="188" spans="1:30" x14ac:dyDescent="0.2">
      <c r="A188" s="254" t="s">
        <v>118</v>
      </c>
      <c r="B188" s="332">
        <f>SUM(C188:M188)</f>
        <v>11998825643.359999</v>
      </c>
      <c r="C188" s="334">
        <v>5505211043.6899996</v>
      </c>
      <c r="D188" s="335">
        <v>3788296801.1999998</v>
      </c>
      <c r="E188" s="335">
        <v>2201615544.5</v>
      </c>
      <c r="F188" s="335">
        <v>413197152.08999997</v>
      </c>
      <c r="G188" s="335">
        <v>60583447.880000003</v>
      </c>
      <c r="H188" s="335">
        <v>9714000</v>
      </c>
      <c r="I188" s="598">
        <v>2478000</v>
      </c>
      <c r="J188" s="598">
        <v>2977751.5</v>
      </c>
      <c r="K188" s="335"/>
      <c r="L188" s="335">
        <v>14751902.5</v>
      </c>
      <c r="M188" s="332">
        <v>0</v>
      </c>
      <c r="O188" s="307"/>
      <c r="P188" s="307"/>
      <c r="Q188" s="307"/>
      <c r="R188" s="307"/>
      <c r="S188" s="307"/>
      <c r="T188" s="307"/>
      <c r="U188" s="307"/>
      <c r="V188" s="307"/>
      <c r="W188" s="307"/>
      <c r="X188" s="307"/>
      <c r="Y188" s="307"/>
      <c r="Z188" s="307"/>
      <c r="AA188" s="307"/>
      <c r="AB188" s="307"/>
      <c r="AC188" s="307"/>
    </row>
    <row r="189" spans="1:30" ht="13.5" thickBot="1" x14ac:dyDescent="0.25">
      <c r="A189" s="255" t="s">
        <v>119</v>
      </c>
      <c r="B189" s="336">
        <f>SUM(C189:M189)</f>
        <v>5978496303.0900002</v>
      </c>
      <c r="C189" s="337">
        <v>4334015415.4200001</v>
      </c>
      <c r="D189" s="337">
        <v>1139099444.0699999</v>
      </c>
      <c r="E189" s="337">
        <v>414558347.58999997</v>
      </c>
      <c r="F189" s="337">
        <v>62348117.75</v>
      </c>
      <c r="G189" s="337">
        <v>22644230.259999998</v>
      </c>
      <c r="H189" s="337">
        <v>3318000</v>
      </c>
      <c r="I189" s="600">
        <v>2512748</v>
      </c>
      <c r="J189" s="600"/>
      <c r="K189" s="337"/>
      <c r="L189" s="337"/>
      <c r="M189" s="336">
        <v>0</v>
      </c>
      <c r="O189" s="307"/>
      <c r="P189" s="307"/>
      <c r="Q189" s="307"/>
      <c r="R189" s="307"/>
      <c r="S189" s="307"/>
      <c r="T189" s="307"/>
      <c r="U189" s="307"/>
      <c r="V189" s="307"/>
      <c r="W189" s="307"/>
      <c r="X189" s="307"/>
      <c r="Y189" s="307"/>
      <c r="Z189" s="307"/>
      <c r="AA189" s="307"/>
      <c r="AB189" s="307"/>
      <c r="AC189" s="307"/>
    </row>
    <row r="190" spans="1:30" ht="13.5" thickTop="1" x14ac:dyDescent="0.2">
      <c r="A190" s="254" t="s">
        <v>4</v>
      </c>
      <c r="B190" s="339">
        <f>SUM(B185:B189)</f>
        <v>63053040074.490005</v>
      </c>
      <c r="C190" s="339">
        <f>SUM(C185:C189)</f>
        <v>22103444180.720001</v>
      </c>
      <c r="D190" s="339">
        <f t="shared" ref="D190:M190" si="11">SUM(D185:D189)</f>
        <v>14612557205.32</v>
      </c>
      <c r="E190" s="339">
        <f t="shared" si="11"/>
        <v>22832749090.34</v>
      </c>
      <c r="F190" s="339">
        <f t="shared" si="11"/>
        <v>3289917903.8400002</v>
      </c>
      <c r="G190" s="339">
        <f t="shared" si="11"/>
        <v>169663684.51999998</v>
      </c>
      <c r="H190" s="339">
        <f t="shared" si="11"/>
        <v>17141900</v>
      </c>
      <c r="I190" s="339">
        <f t="shared" si="11"/>
        <v>6400748</v>
      </c>
      <c r="J190" s="339">
        <f t="shared" si="11"/>
        <v>4064740.25</v>
      </c>
      <c r="K190" s="339">
        <f t="shared" si="11"/>
        <v>2348719</v>
      </c>
      <c r="L190" s="339">
        <f t="shared" si="11"/>
        <v>14751902.5</v>
      </c>
      <c r="M190" s="339">
        <f t="shared" si="11"/>
        <v>0</v>
      </c>
      <c r="N190" s="327"/>
      <c r="O190" s="307"/>
      <c r="P190" s="307"/>
      <c r="Q190" s="307"/>
      <c r="R190" s="307"/>
      <c r="S190" s="307"/>
      <c r="T190" s="307"/>
      <c r="U190" s="307"/>
      <c r="V190" s="307"/>
      <c r="W190" s="307"/>
      <c r="X190" s="307"/>
      <c r="Y190" s="307"/>
      <c r="Z190" s="307"/>
      <c r="AA190" s="307"/>
      <c r="AB190" s="307"/>
      <c r="AC190" s="307"/>
      <c r="AD190" s="307"/>
    </row>
    <row r="191" spans="1:30" x14ac:dyDescent="0.2">
      <c r="A191" s="178"/>
      <c r="B191" s="340"/>
      <c r="C191" s="340"/>
      <c r="D191" s="340"/>
      <c r="E191" s="340"/>
      <c r="F191" s="340"/>
      <c r="G191" s="340"/>
      <c r="H191" s="340"/>
      <c r="I191" s="340"/>
      <c r="J191" s="340"/>
      <c r="K191" s="340"/>
      <c r="L191" s="340"/>
      <c r="M191" s="340"/>
      <c r="N191" s="307"/>
      <c r="O191" s="307"/>
      <c r="P191" s="307"/>
      <c r="Q191" s="307"/>
      <c r="R191" s="307"/>
      <c r="S191" s="307"/>
      <c r="T191" s="307"/>
      <c r="U191" s="307"/>
      <c r="V191" s="307"/>
      <c r="W191" s="307"/>
      <c r="X191" s="307"/>
      <c r="Y191" s="307"/>
      <c r="Z191" s="307"/>
      <c r="AA191" s="307"/>
      <c r="AB191" s="307"/>
      <c r="AC191" s="307"/>
      <c r="AD191" s="307"/>
    </row>
    <row r="192" spans="1:30" x14ac:dyDescent="0.2">
      <c r="A192" s="307"/>
      <c r="O192" s="307"/>
      <c r="P192" s="307"/>
      <c r="Q192" s="307"/>
      <c r="R192" s="307"/>
      <c r="S192" s="307"/>
      <c r="T192" s="307"/>
      <c r="U192" s="307"/>
      <c r="V192" s="307"/>
      <c r="W192" s="307"/>
      <c r="X192" s="307"/>
      <c r="Y192" s="307"/>
      <c r="Z192" s="307"/>
      <c r="AA192" s="307"/>
      <c r="AB192" s="307"/>
      <c r="AC192" s="307"/>
      <c r="AD192" s="307"/>
    </row>
    <row r="193" spans="1:30" ht="14.25" x14ac:dyDescent="0.2">
      <c r="A193" s="318" t="s">
        <v>217</v>
      </c>
      <c r="B193" s="319"/>
      <c r="C193" s="319"/>
      <c r="D193" s="319"/>
      <c r="E193" s="319"/>
      <c r="F193" s="319"/>
      <c r="G193" s="319"/>
      <c r="H193" s="319"/>
      <c r="I193" s="319"/>
      <c r="J193" s="319"/>
      <c r="K193" s="319"/>
      <c r="L193" s="319"/>
      <c r="M193" s="320"/>
      <c r="O193" s="536"/>
      <c r="P193" s="536"/>
      <c r="Q193" s="536"/>
      <c r="R193" s="536"/>
      <c r="S193" s="536"/>
      <c r="T193" s="536"/>
      <c r="U193" s="536"/>
      <c r="V193" s="536"/>
      <c r="W193" s="536"/>
      <c r="X193" s="536"/>
      <c r="Y193" s="536"/>
      <c r="Z193" s="536"/>
      <c r="AA193" s="536"/>
      <c r="AB193" s="307"/>
      <c r="AC193" s="307"/>
      <c r="AD193" s="307"/>
    </row>
    <row r="194" spans="1:30" ht="15" x14ac:dyDescent="0.2">
      <c r="A194" s="321"/>
      <c r="B194" s="322" t="s">
        <v>4</v>
      </c>
      <c r="C194" s="323" t="s">
        <v>37</v>
      </c>
      <c r="D194" s="323" t="s">
        <v>38</v>
      </c>
      <c r="E194" s="324" t="s">
        <v>39</v>
      </c>
      <c r="F194" s="325" t="s">
        <v>40</v>
      </c>
      <c r="G194" s="325" t="s">
        <v>41</v>
      </c>
      <c r="H194" s="325" t="s">
        <v>42</v>
      </c>
      <c r="I194" s="325" t="s">
        <v>43</v>
      </c>
      <c r="J194" s="325" t="s">
        <v>44</v>
      </c>
      <c r="K194" s="325" t="s">
        <v>45</v>
      </c>
      <c r="L194" s="325" t="s">
        <v>46</v>
      </c>
      <c r="M194" s="323" t="s">
        <v>47</v>
      </c>
      <c r="O194" s="539"/>
      <c r="P194" s="539"/>
      <c r="Q194" s="539"/>
      <c r="R194" s="539"/>
      <c r="S194" s="539"/>
      <c r="T194" s="539"/>
      <c r="U194" s="539"/>
      <c r="V194" s="539"/>
      <c r="W194" s="539"/>
      <c r="X194" s="539"/>
      <c r="Y194" s="539"/>
      <c r="Z194" s="539"/>
      <c r="AA194" s="539"/>
      <c r="AB194" s="307"/>
      <c r="AC194" s="307"/>
      <c r="AD194" s="307"/>
    </row>
    <row r="195" spans="1:30" ht="15" x14ac:dyDescent="0.2">
      <c r="A195" s="258"/>
      <c r="B195" s="107"/>
      <c r="C195" s="123"/>
      <c r="D195" s="123"/>
      <c r="E195" s="136"/>
      <c r="F195" s="123"/>
      <c r="G195" s="123"/>
      <c r="H195" s="123"/>
      <c r="I195" s="123"/>
      <c r="J195" s="123"/>
      <c r="K195" s="123"/>
      <c r="L195" s="123"/>
      <c r="M195" s="123"/>
      <c r="O195" s="539"/>
      <c r="P195" s="541"/>
      <c r="Q195" s="541"/>
      <c r="R195" s="541"/>
      <c r="S195" s="541"/>
      <c r="T195" s="541"/>
      <c r="U195" s="541"/>
      <c r="V195" s="541"/>
      <c r="W195" s="541"/>
      <c r="X195" s="541"/>
      <c r="Y195" s="541"/>
      <c r="Z195" s="541"/>
      <c r="AA195" s="541"/>
      <c r="AB195" s="307"/>
      <c r="AC195" s="307"/>
      <c r="AD195" s="307"/>
    </row>
    <row r="196" spans="1:30" ht="25.5" x14ac:dyDescent="0.2">
      <c r="A196" s="259"/>
      <c r="B196" s="177" t="s">
        <v>16</v>
      </c>
      <c r="C196" s="129" t="s">
        <v>16</v>
      </c>
      <c r="D196" s="129" t="s">
        <v>16</v>
      </c>
      <c r="E196" s="127" t="s">
        <v>16</v>
      </c>
      <c r="F196" s="129" t="s">
        <v>16</v>
      </c>
      <c r="G196" s="129" t="s">
        <v>16</v>
      </c>
      <c r="H196" s="129" t="s">
        <v>16</v>
      </c>
      <c r="I196" s="129" t="s">
        <v>16</v>
      </c>
      <c r="J196" s="129" t="s">
        <v>16</v>
      </c>
      <c r="K196" s="129" t="s">
        <v>16</v>
      </c>
      <c r="L196" s="129" t="s">
        <v>16</v>
      </c>
      <c r="M196" s="129" t="s">
        <v>16</v>
      </c>
      <c r="O196" s="539"/>
      <c r="P196" s="541"/>
      <c r="Q196" s="541"/>
      <c r="R196" s="541"/>
      <c r="S196" s="541"/>
      <c r="T196" s="541"/>
      <c r="U196" s="541"/>
      <c r="V196" s="541"/>
      <c r="W196" s="541"/>
      <c r="X196" s="541"/>
      <c r="Y196" s="541"/>
      <c r="Z196" s="541"/>
      <c r="AA196" s="541"/>
      <c r="AB196" s="307"/>
      <c r="AC196" s="307"/>
      <c r="AD196" s="307"/>
    </row>
    <row r="197" spans="1:30" ht="15" x14ac:dyDescent="0.2">
      <c r="A197" s="269" t="s">
        <v>122</v>
      </c>
      <c r="B197" s="548">
        <f>SUM(C197:M197)</f>
        <v>44901243767.25</v>
      </c>
      <c r="C197" s="550">
        <v>18431597443.290001</v>
      </c>
      <c r="D197" s="342">
        <v>11010486583.309999</v>
      </c>
      <c r="E197" s="342">
        <v>14029081294.25</v>
      </c>
      <c r="F197" s="342">
        <v>1354730193.9100001</v>
      </c>
      <c r="G197" s="342">
        <v>61526994.239999995</v>
      </c>
      <c r="H197" s="342">
        <v>4541900</v>
      </c>
      <c r="I197" s="342">
        <v>2512748</v>
      </c>
      <c r="J197" s="342">
        <v>390988.75</v>
      </c>
      <c r="K197" s="342">
        <v>2348719</v>
      </c>
      <c r="L197" s="342">
        <v>4026902.5</v>
      </c>
      <c r="M197" s="344">
        <v>0</v>
      </c>
      <c r="O197" s="539"/>
      <c r="P197" s="541"/>
      <c r="Q197" s="541"/>
      <c r="R197" s="541"/>
      <c r="S197" s="541"/>
      <c r="T197" s="541"/>
      <c r="U197" s="541"/>
      <c r="V197" s="541"/>
      <c r="W197" s="541"/>
      <c r="X197" s="541"/>
      <c r="Y197" s="541"/>
      <c r="Z197" s="541"/>
      <c r="AA197" s="541"/>
      <c r="AB197" s="307"/>
      <c r="AC197" s="307"/>
      <c r="AD197" s="307"/>
    </row>
    <row r="198" spans="1:30" ht="15" x14ac:dyDescent="0.2">
      <c r="A198" s="269" t="s">
        <v>215</v>
      </c>
      <c r="B198" s="345">
        <f t="shared" ref="B198:B201" si="12">SUM(C198:M198)</f>
        <v>4430711848.8000002</v>
      </c>
      <c r="C198" s="346">
        <v>1408043808.6400001</v>
      </c>
      <c r="D198" s="347">
        <v>944421171.90999997</v>
      </c>
      <c r="E198" s="347">
        <v>1723426738.1900001</v>
      </c>
      <c r="F198" s="347">
        <v>312463530.06</v>
      </c>
      <c r="G198" s="347">
        <v>25457600</v>
      </c>
      <c r="H198" s="347">
        <v>6174000</v>
      </c>
      <c r="I198" s="347"/>
      <c r="J198" s="347"/>
      <c r="K198" s="347"/>
      <c r="L198" s="347">
        <v>10725000</v>
      </c>
      <c r="M198" s="349"/>
      <c r="O198" s="539"/>
      <c r="P198" s="541"/>
      <c r="Q198" s="541"/>
      <c r="R198" s="541"/>
      <c r="S198" s="541"/>
      <c r="T198" s="541"/>
      <c r="U198" s="541"/>
      <c r="V198" s="541"/>
      <c r="W198" s="541"/>
      <c r="X198" s="541"/>
      <c r="Y198" s="541"/>
      <c r="Z198" s="541"/>
      <c r="AA198" s="541"/>
      <c r="AB198" s="307"/>
      <c r="AC198" s="307"/>
      <c r="AD198" s="307"/>
    </row>
    <row r="199" spans="1:30" ht="18.75" x14ac:dyDescent="0.25">
      <c r="A199" s="269" t="s">
        <v>213</v>
      </c>
      <c r="B199" s="345">
        <f t="shared" si="12"/>
        <v>5577908481.4199991</v>
      </c>
      <c r="C199" s="346">
        <v>1326031533.8299999</v>
      </c>
      <c r="D199" s="347">
        <v>1091038475.1600001</v>
      </c>
      <c r="E199" s="347">
        <v>2582494352.5599999</v>
      </c>
      <c r="F199" s="347">
        <v>535013278.12</v>
      </c>
      <c r="G199" s="347">
        <v>38415090.25</v>
      </c>
      <c r="H199" s="347">
        <v>1938000</v>
      </c>
      <c r="I199" s="347"/>
      <c r="J199" s="347">
        <v>2977751.5</v>
      </c>
      <c r="K199" s="347"/>
      <c r="L199" s="347"/>
      <c r="M199" s="349"/>
      <c r="O199" s="542"/>
      <c r="P199" s="543"/>
      <c r="Q199" s="543"/>
      <c r="R199" s="543"/>
      <c r="S199" s="543"/>
      <c r="T199" s="543"/>
      <c r="U199" s="543"/>
      <c r="V199" s="543"/>
      <c r="W199" s="543"/>
      <c r="X199" s="543"/>
      <c r="Y199" s="543"/>
      <c r="Z199" s="538"/>
      <c r="AA199" s="538"/>
      <c r="AB199" s="307"/>
      <c r="AC199" s="307"/>
      <c r="AD199" s="307"/>
    </row>
    <row r="200" spans="1:30" ht="15" x14ac:dyDescent="0.2">
      <c r="A200" s="269" t="s">
        <v>214</v>
      </c>
      <c r="B200" s="345">
        <f t="shared" si="12"/>
        <v>8143017892.3600006</v>
      </c>
      <c r="C200" s="346">
        <v>937613310.33000004</v>
      </c>
      <c r="D200" s="347">
        <v>1566610974.9400001</v>
      </c>
      <c r="E200" s="347">
        <v>4497746705.3400002</v>
      </c>
      <c r="F200" s="347">
        <v>1087710901.75</v>
      </c>
      <c r="G200" s="347">
        <v>44264000</v>
      </c>
      <c r="H200" s="347">
        <v>4488000</v>
      </c>
      <c r="I200" s="347">
        <v>3888000</v>
      </c>
      <c r="J200" s="347">
        <v>696000</v>
      </c>
      <c r="K200" s="347"/>
      <c r="L200" s="347"/>
      <c r="M200" s="349"/>
      <c r="O200" s="536"/>
      <c r="P200" s="537"/>
      <c r="Q200" s="537"/>
      <c r="R200" s="537"/>
      <c r="S200" s="537"/>
      <c r="T200" s="537"/>
      <c r="U200" s="537"/>
      <c r="V200" s="537"/>
      <c r="W200" s="537"/>
      <c r="X200" s="537"/>
      <c r="Y200" s="537"/>
      <c r="Z200" s="537"/>
      <c r="AA200" s="537"/>
      <c r="AB200" s="307"/>
      <c r="AC200" s="307"/>
      <c r="AD200" s="307"/>
    </row>
    <row r="201" spans="1:30" ht="15.75" thickBot="1" x14ac:dyDescent="0.3">
      <c r="A201" s="546" t="s">
        <v>129</v>
      </c>
      <c r="B201" s="549">
        <f t="shared" si="12"/>
        <v>158084.63</v>
      </c>
      <c r="C201" s="346">
        <v>158084.63</v>
      </c>
      <c r="D201" s="347"/>
      <c r="E201" s="347"/>
      <c r="F201" s="347"/>
      <c r="G201" s="347"/>
      <c r="H201" s="347"/>
      <c r="I201" s="347">
        <v>0</v>
      </c>
      <c r="J201" s="347">
        <v>0</v>
      </c>
      <c r="K201" s="347">
        <v>0</v>
      </c>
      <c r="L201" s="347">
        <v>0</v>
      </c>
      <c r="M201" s="349">
        <v>0</v>
      </c>
      <c r="O201" s="536"/>
      <c r="P201" s="537"/>
      <c r="Q201" s="537"/>
      <c r="R201" s="537"/>
      <c r="S201" s="537"/>
      <c r="T201" s="537"/>
      <c r="U201" s="537"/>
      <c r="V201" s="537"/>
      <c r="W201" s="537"/>
      <c r="X201" s="537"/>
      <c r="Y201" s="537"/>
      <c r="Z201" s="537"/>
      <c r="AA201" s="538"/>
      <c r="AB201" s="307"/>
      <c r="AC201" s="307"/>
      <c r="AD201" s="307"/>
    </row>
    <row r="202" spans="1:30" ht="13.5" thickTop="1" x14ac:dyDescent="0.2">
      <c r="A202" s="254" t="s">
        <v>4</v>
      </c>
      <c r="B202" s="547">
        <f t="shared" ref="B202:M202" si="13">SUM(B197:B201)</f>
        <v>63053040074.459999</v>
      </c>
      <c r="C202" s="354">
        <f t="shared" si="13"/>
        <v>22103444180.720005</v>
      </c>
      <c r="D202" s="354">
        <f t="shared" si="13"/>
        <v>14612557205.32</v>
      </c>
      <c r="E202" s="354">
        <f t="shared" si="13"/>
        <v>22832749090.34</v>
      </c>
      <c r="F202" s="354">
        <f t="shared" si="13"/>
        <v>3289917903.8400002</v>
      </c>
      <c r="G202" s="354">
        <f t="shared" si="13"/>
        <v>169663684.49000001</v>
      </c>
      <c r="H202" s="354">
        <f t="shared" si="13"/>
        <v>17141900</v>
      </c>
      <c r="I202" s="354">
        <f t="shared" si="13"/>
        <v>6400748</v>
      </c>
      <c r="J202" s="354">
        <f t="shared" si="13"/>
        <v>4064740.25</v>
      </c>
      <c r="K202" s="354">
        <f t="shared" si="13"/>
        <v>2348719</v>
      </c>
      <c r="L202" s="354">
        <f t="shared" si="13"/>
        <v>14751902.5</v>
      </c>
      <c r="M202" s="355">
        <f t="shared" si="13"/>
        <v>0</v>
      </c>
      <c r="O202" s="307"/>
      <c r="P202" s="307"/>
      <c r="Q202" s="307"/>
      <c r="R202" s="307"/>
      <c r="S202" s="307"/>
      <c r="T202" s="307"/>
      <c r="U202" s="307"/>
      <c r="V202" s="307"/>
      <c r="W202" s="307"/>
      <c r="X202" s="307"/>
      <c r="Y202" s="307"/>
      <c r="Z202" s="307"/>
      <c r="AA202" s="307"/>
      <c r="AB202" s="307"/>
      <c r="AC202" s="307"/>
      <c r="AD202" s="307"/>
    </row>
    <row r="203" spans="1:30" ht="15" x14ac:dyDescent="0.25">
      <c r="A203" s="178" t="s">
        <v>218</v>
      </c>
      <c r="B203" s="356"/>
      <c r="C203" s="356"/>
      <c r="D203" s="356"/>
      <c r="E203" s="356"/>
      <c r="F203" s="356"/>
      <c r="G203" s="356"/>
      <c r="H203" s="356"/>
      <c r="I203" s="356"/>
      <c r="J203" s="356"/>
      <c r="K203" s="356"/>
      <c r="L203" s="356"/>
      <c r="M203" s="356"/>
      <c r="N203" s="307"/>
      <c r="O203" s="538"/>
      <c r="P203" s="538"/>
      <c r="Q203" s="538"/>
      <c r="R203" s="538"/>
      <c r="S203" s="538"/>
      <c r="T203" s="538"/>
      <c r="U203" s="538"/>
      <c r="V203" s="538"/>
      <c r="W203" s="538"/>
      <c r="X203" s="538"/>
      <c r="Y203" s="538"/>
      <c r="Z203" s="538"/>
      <c r="AA203" s="307"/>
      <c r="AB203" s="307"/>
      <c r="AC203" s="307"/>
      <c r="AD203" s="307"/>
    </row>
    <row r="204" spans="1:30" ht="15" x14ac:dyDescent="0.2">
      <c r="B204" s="467"/>
      <c r="F204" s="537"/>
      <c r="G204" s="537"/>
      <c r="N204" s="307"/>
      <c r="O204" s="536"/>
      <c r="P204" s="536"/>
      <c r="Q204" s="536"/>
      <c r="R204" s="536"/>
      <c r="S204" s="536"/>
      <c r="T204" s="536"/>
      <c r="U204" s="536"/>
      <c r="V204" s="536"/>
      <c r="W204" s="536"/>
      <c r="X204" s="536"/>
      <c r="Y204" s="536"/>
      <c r="Z204" s="536"/>
      <c r="AA204" s="307"/>
      <c r="AB204" s="307"/>
      <c r="AC204" s="307"/>
      <c r="AD204" s="307"/>
    </row>
    <row r="205" spans="1:30" ht="15" x14ac:dyDescent="0.2">
      <c r="A205" s="318" t="s">
        <v>207</v>
      </c>
      <c r="B205" s="319"/>
      <c r="C205" s="319"/>
      <c r="D205" s="319"/>
      <c r="E205" s="319"/>
      <c r="F205" s="319"/>
      <c r="G205" s="319"/>
      <c r="H205" s="319"/>
      <c r="I205" s="319"/>
      <c r="J205" s="319"/>
      <c r="K205" s="319"/>
      <c r="L205" s="319"/>
      <c r="M205" s="319"/>
      <c r="N205" s="307"/>
      <c r="O205" s="536"/>
      <c r="P205" s="537"/>
      <c r="Q205" s="537"/>
      <c r="R205" s="537"/>
      <c r="S205" s="537"/>
      <c r="T205" s="537"/>
      <c r="U205" s="537"/>
      <c r="V205" s="537"/>
      <c r="W205" s="537"/>
      <c r="X205" s="537"/>
      <c r="Y205" s="537"/>
      <c r="Z205" s="537"/>
      <c r="AA205" s="307"/>
      <c r="AB205" s="307"/>
      <c r="AC205" s="307"/>
      <c r="AD205" s="307"/>
    </row>
    <row r="206" spans="1:30" x14ac:dyDescent="0.2">
      <c r="A206" s="357"/>
      <c r="B206" s="322" t="s">
        <v>4</v>
      </c>
      <c r="C206" s="323" t="s">
        <v>37</v>
      </c>
      <c r="D206" s="323" t="s">
        <v>38</v>
      </c>
      <c r="E206" s="324" t="s">
        <v>39</v>
      </c>
      <c r="F206" s="325" t="s">
        <v>40</v>
      </c>
      <c r="G206" s="325" t="s">
        <v>41</v>
      </c>
      <c r="H206" s="325" t="s">
        <v>42</v>
      </c>
      <c r="I206" s="325" t="s">
        <v>43</v>
      </c>
      <c r="J206" s="325" t="s">
        <v>44</v>
      </c>
      <c r="K206" s="325" t="s">
        <v>45</v>
      </c>
      <c r="L206" s="325" t="s">
        <v>46</v>
      </c>
      <c r="M206" s="325" t="s">
        <v>47</v>
      </c>
      <c r="N206" s="307"/>
      <c r="O206" s="307"/>
      <c r="P206" s="307"/>
      <c r="Q206" s="307"/>
      <c r="R206" s="307"/>
      <c r="S206" s="307"/>
      <c r="T206" s="307"/>
      <c r="U206" s="307"/>
      <c r="V206" s="307"/>
      <c r="W206" s="307"/>
      <c r="X206" s="307"/>
      <c r="Y206" s="307"/>
      <c r="Z206" s="307"/>
      <c r="AA206" s="307"/>
      <c r="AB206" s="307"/>
      <c r="AC206" s="307"/>
      <c r="AD206" s="307"/>
    </row>
    <row r="207" spans="1:30" x14ac:dyDescent="0.2">
      <c r="A207" s="261"/>
      <c r="B207" s="107"/>
      <c r="C207" s="123"/>
      <c r="D207" s="123"/>
      <c r="E207" s="136"/>
      <c r="F207" s="123"/>
      <c r="G207" s="123"/>
      <c r="H207" s="123"/>
      <c r="I207" s="123"/>
      <c r="J207" s="123"/>
      <c r="K207" s="123"/>
      <c r="L207" s="123"/>
      <c r="M207" s="544"/>
      <c r="N207" s="307"/>
      <c r="O207" s="307"/>
      <c r="P207" s="307"/>
      <c r="Q207" s="307"/>
      <c r="R207" s="307"/>
      <c r="S207" s="307"/>
      <c r="T207" s="307"/>
      <c r="U207" s="307"/>
      <c r="V207" s="307"/>
      <c r="W207" s="307"/>
      <c r="X207" s="307"/>
      <c r="Y207" s="307"/>
      <c r="Z207" s="307"/>
      <c r="AA207" s="307"/>
      <c r="AB207" s="307"/>
      <c r="AC207" s="307"/>
      <c r="AD207" s="307"/>
    </row>
    <row r="208" spans="1:30" ht="25.5" x14ac:dyDescent="0.25">
      <c r="A208" s="259"/>
      <c r="B208" s="177" t="s">
        <v>16</v>
      </c>
      <c r="C208" s="129" t="s">
        <v>16</v>
      </c>
      <c r="D208" s="129" t="s">
        <v>16</v>
      </c>
      <c r="E208" s="127" t="s">
        <v>16</v>
      </c>
      <c r="F208" s="129" t="s">
        <v>16</v>
      </c>
      <c r="G208" s="129" t="s">
        <v>16</v>
      </c>
      <c r="H208" s="129" t="s">
        <v>16</v>
      </c>
      <c r="I208" s="129" t="s">
        <v>16</v>
      </c>
      <c r="J208" s="129" t="s">
        <v>16</v>
      </c>
      <c r="K208" s="129" t="s">
        <v>16</v>
      </c>
      <c r="L208" s="129" t="s">
        <v>16</v>
      </c>
      <c r="M208" s="545" t="s">
        <v>16</v>
      </c>
      <c r="N208" s="307"/>
      <c r="O208" s="307"/>
      <c r="P208" s="536"/>
      <c r="Q208" s="536"/>
      <c r="R208" s="536"/>
      <c r="S208" s="536"/>
      <c r="T208" s="536"/>
      <c r="U208" s="536"/>
      <c r="V208" s="536"/>
      <c r="W208" s="536"/>
      <c r="X208" s="536"/>
      <c r="Y208" s="536"/>
      <c r="Z208" s="536"/>
      <c r="AA208" s="538"/>
      <c r="AB208" s="307"/>
      <c r="AC208" s="307"/>
      <c r="AD208" s="307"/>
    </row>
    <row r="209" spans="1:30" ht="15" x14ac:dyDescent="0.2">
      <c r="A209" s="254" t="s">
        <v>89</v>
      </c>
      <c r="B209" s="341">
        <f>SUM(C209:M209)</f>
        <v>60199995525.840004</v>
      </c>
      <c r="C209" s="342">
        <v>21379254039.279999</v>
      </c>
      <c r="D209" s="342">
        <v>14017943968.780001</v>
      </c>
      <c r="E209" s="342">
        <v>21501020106.91</v>
      </c>
      <c r="F209" s="342">
        <v>3088995716.6199999</v>
      </c>
      <c r="G209" s="342">
        <v>168073684.5</v>
      </c>
      <c r="H209" s="342">
        <v>17141900</v>
      </c>
      <c r="I209" s="342">
        <v>6400748</v>
      </c>
      <c r="J209" s="342">
        <v>4064740.25</v>
      </c>
      <c r="K209" s="342">
        <v>2348719</v>
      </c>
      <c r="L209" s="342">
        <v>14751902.5</v>
      </c>
      <c r="M209" s="343">
        <v>0</v>
      </c>
      <c r="N209" s="307"/>
      <c r="O209" s="536"/>
      <c r="P209" s="537"/>
      <c r="Q209" s="537"/>
      <c r="R209" s="537"/>
      <c r="S209" s="537"/>
      <c r="T209" s="537"/>
      <c r="U209" s="537"/>
      <c r="V209" s="537"/>
      <c r="W209" s="537"/>
      <c r="X209" s="537"/>
      <c r="Y209" s="537"/>
      <c r="Z209" s="537"/>
      <c r="AA209" s="537"/>
      <c r="AB209" s="307"/>
      <c r="AC209" s="307"/>
      <c r="AD209" s="307"/>
    </row>
    <row r="210" spans="1:30" ht="15" x14ac:dyDescent="0.2">
      <c r="A210" s="254" t="s">
        <v>125</v>
      </c>
      <c r="B210" s="358">
        <f>SUM(C210:M210)</f>
        <v>389078251.30000001</v>
      </c>
      <c r="C210" s="347">
        <v>193006530.72999999</v>
      </c>
      <c r="D210" s="347">
        <v>121877422.75</v>
      </c>
      <c r="E210" s="347">
        <v>61818778.409999996</v>
      </c>
      <c r="F210" s="347">
        <v>12375519.41</v>
      </c>
      <c r="G210" s="347">
        <v>0</v>
      </c>
      <c r="H210" s="347"/>
      <c r="I210" s="347"/>
      <c r="J210" s="347"/>
      <c r="K210" s="347"/>
      <c r="L210" s="347"/>
      <c r="M210" s="348">
        <v>0</v>
      </c>
      <c r="N210" s="307"/>
      <c r="O210" s="536"/>
      <c r="P210" s="537"/>
      <c r="Q210" s="537"/>
      <c r="R210" s="537"/>
      <c r="S210" s="537"/>
      <c r="T210" s="537"/>
      <c r="U210" s="537"/>
      <c r="V210" s="537"/>
      <c r="W210" s="537"/>
      <c r="X210" s="537"/>
      <c r="Y210" s="537"/>
      <c r="Z210" s="537"/>
      <c r="AA210" s="537"/>
      <c r="AB210" s="307"/>
      <c r="AC210" s="307"/>
      <c r="AD210" s="307"/>
    </row>
    <row r="211" spans="1:30" ht="15" x14ac:dyDescent="0.2">
      <c r="A211" s="254" t="s">
        <v>126</v>
      </c>
      <c r="B211" s="358">
        <f>SUM(C211:M211)</f>
        <v>2176380019.6700001</v>
      </c>
      <c r="C211" s="347">
        <v>470264294.05000001</v>
      </c>
      <c r="D211" s="347">
        <v>412004400.02999997</v>
      </c>
      <c r="E211" s="347">
        <v>1127498655.28</v>
      </c>
      <c r="F211" s="347">
        <v>165022670.31</v>
      </c>
      <c r="G211" s="347">
        <v>1590000</v>
      </c>
      <c r="H211" s="347"/>
      <c r="I211" s="347"/>
      <c r="J211" s="347"/>
      <c r="K211" s="347"/>
      <c r="L211" s="347"/>
      <c r="M211" s="348">
        <v>0</v>
      </c>
      <c r="N211" s="307"/>
      <c r="O211" s="536"/>
      <c r="P211" s="537"/>
      <c r="Q211" s="537"/>
      <c r="R211" s="537"/>
      <c r="S211" s="537"/>
      <c r="T211" s="537"/>
      <c r="U211" s="537"/>
      <c r="V211" s="537"/>
      <c r="W211" s="537"/>
      <c r="X211" s="537"/>
      <c r="Y211" s="537"/>
      <c r="Z211" s="537"/>
      <c r="AA211" s="537"/>
      <c r="AB211" s="307"/>
      <c r="AC211" s="307"/>
      <c r="AD211" s="307"/>
    </row>
    <row r="212" spans="1:30" ht="15.75" thickBot="1" x14ac:dyDescent="0.3">
      <c r="A212" s="255" t="s">
        <v>127</v>
      </c>
      <c r="B212" s="350">
        <f>SUM(C212:M212)</f>
        <v>287586277.65999997</v>
      </c>
      <c r="C212" s="351">
        <v>60919316.659999996</v>
      </c>
      <c r="D212" s="351">
        <v>60731413.75</v>
      </c>
      <c r="E212" s="351">
        <v>142411549.75</v>
      </c>
      <c r="F212" s="351">
        <v>23523997.5</v>
      </c>
      <c r="G212" s="351">
        <v>0</v>
      </c>
      <c r="H212" s="351"/>
      <c r="I212" s="351"/>
      <c r="J212" s="351"/>
      <c r="K212" s="351"/>
      <c r="L212" s="351"/>
      <c r="M212" s="352">
        <v>0</v>
      </c>
      <c r="N212" s="307"/>
      <c r="O212" s="536"/>
      <c r="P212" s="537"/>
      <c r="Q212" s="537"/>
      <c r="R212" s="537"/>
      <c r="S212" s="538"/>
      <c r="T212" s="538"/>
      <c r="U212" s="538"/>
      <c r="V212" s="538"/>
      <c r="W212" s="538"/>
      <c r="X212" s="538"/>
      <c r="Y212" s="538"/>
      <c r="Z212" s="538"/>
      <c r="AA212" s="538"/>
      <c r="AB212" s="307"/>
      <c r="AC212" s="307"/>
      <c r="AD212" s="307"/>
    </row>
    <row r="213" spans="1:30" ht="13.5" thickTop="1" x14ac:dyDescent="0.2">
      <c r="A213" s="254" t="s">
        <v>4</v>
      </c>
      <c r="B213" s="354">
        <f>SUM(B209:B212)</f>
        <v>63053040074.470009</v>
      </c>
      <c r="C213" s="354">
        <f>SUM(C209:C212)</f>
        <v>22103444180.719997</v>
      </c>
      <c r="D213" s="354">
        <f t="shared" ref="D213:M213" si="14">SUM(D209:D212)</f>
        <v>14612557205.310001</v>
      </c>
      <c r="E213" s="354">
        <f t="shared" si="14"/>
        <v>22832749090.349998</v>
      </c>
      <c r="F213" s="354">
        <f t="shared" si="14"/>
        <v>3289917903.8399997</v>
      </c>
      <c r="G213" s="354">
        <f t="shared" si="14"/>
        <v>169663684.5</v>
      </c>
      <c r="H213" s="354">
        <f t="shared" si="14"/>
        <v>17141900</v>
      </c>
      <c r="I213" s="354">
        <f t="shared" si="14"/>
        <v>6400748</v>
      </c>
      <c r="J213" s="354">
        <f t="shared" si="14"/>
        <v>4064740.25</v>
      </c>
      <c r="K213" s="354">
        <f t="shared" si="14"/>
        <v>2348719</v>
      </c>
      <c r="L213" s="354">
        <f t="shared" si="14"/>
        <v>14751902.5</v>
      </c>
      <c r="M213" s="354">
        <f t="shared" si="14"/>
        <v>0</v>
      </c>
      <c r="N213" s="307"/>
      <c r="O213" s="307"/>
      <c r="P213" s="307"/>
      <c r="Q213" s="307"/>
      <c r="R213" s="307"/>
      <c r="S213" s="307"/>
      <c r="T213" s="307"/>
      <c r="U213" s="307"/>
      <c r="V213" s="307"/>
      <c r="W213" s="307"/>
      <c r="X213" s="307"/>
      <c r="Y213" s="307"/>
      <c r="Z213" s="307"/>
      <c r="AA213" s="307"/>
      <c r="AB213" s="307"/>
      <c r="AC213" s="307"/>
      <c r="AD213" s="307"/>
    </row>
    <row r="214" spans="1:30" x14ac:dyDescent="0.2">
      <c r="A214" s="178"/>
      <c r="B214" s="356"/>
      <c r="C214" s="356"/>
      <c r="D214" s="356"/>
      <c r="E214" s="356"/>
      <c r="F214" s="356"/>
      <c r="G214" s="356"/>
      <c r="H214" s="356"/>
      <c r="I214" s="356"/>
      <c r="J214" s="356"/>
      <c r="K214" s="356"/>
      <c r="L214" s="356"/>
      <c r="M214" s="356"/>
      <c r="N214" s="307"/>
      <c r="O214" s="307"/>
      <c r="P214" s="307"/>
      <c r="Q214" s="307"/>
      <c r="R214" s="307"/>
      <c r="S214" s="307"/>
      <c r="T214" s="307"/>
      <c r="U214" s="307"/>
      <c r="V214" s="307"/>
      <c r="W214" s="307"/>
      <c r="X214" s="307"/>
      <c r="Y214" s="307"/>
      <c r="Z214" s="307"/>
      <c r="AA214" s="307"/>
      <c r="AB214" s="307"/>
      <c r="AC214" s="307"/>
      <c r="AD214" s="307"/>
    </row>
    <row r="215" spans="1:30" x14ac:dyDescent="0.2">
      <c r="N215" s="307"/>
      <c r="O215" s="307"/>
      <c r="P215" s="307"/>
      <c r="Q215" s="307"/>
      <c r="R215" s="307"/>
      <c r="S215" s="307"/>
      <c r="T215" s="307"/>
      <c r="U215" s="307"/>
      <c r="V215" s="307"/>
      <c r="W215" s="307"/>
      <c r="X215" s="307"/>
      <c r="Y215" s="307"/>
      <c r="Z215" s="307"/>
      <c r="AA215" s="307"/>
      <c r="AB215" s="307"/>
      <c r="AC215" s="307"/>
      <c r="AD215" s="307"/>
    </row>
    <row r="216" spans="1:30" x14ac:dyDescent="0.2">
      <c r="A216" s="318" t="s">
        <v>208</v>
      </c>
      <c r="B216" s="319"/>
      <c r="C216" s="319"/>
      <c r="D216" s="319"/>
      <c r="E216" s="319"/>
      <c r="F216" s="319"/>
      <c r="G216" s="319"/>
      <c r="H216" s="319"/>
      <c r="I216" s="319"/>
      <c r="J216" s="320"/>
    </row>
    <row r="217" spans="1:30" ht="38.25" x14ac:dyDescent="0.2">
      <c r="A217" s="385" t="s">
        <v>80</v>
      </c>
      <c r="B217" s="385" t="s">
        <v>81</v>
      </c>
      <c r="C217" s="382" t="s">
        <v>82</v>
      </c>
      <c r="D217" s="382" t="s">
        <v>253</v>
      </c>
      <c r="E217" s="382" t="s">
        <v>112</v>
      </c>
      <c r="F217" s="382" t="s">
        <v>114</v>
      </c>
      <c r="G217" s="382" t="s">
        <v>83</v>
      </c>
      <c r="H217" s="383" t="s">
        <v>113</v>
      </c>
      <c r="I217" s="384" t="s">
        <v>84</v>
      </c>
      <c r="J217" s="383" t="s">
        <v>85</v>
      </c>
      <c r="K217" s="278"/>
    </row>
    <row r="218" spans="1:30" x14ac:dyDescent="0.2">
      <c r="A218" s="503" t="s">
        <v>98</v>
      </c>
      <c r="B218" s="504" t="s">
        <v>87</v>
      </c>
      <c r="C218" s="342">
        <v>1200000000</v>
      </c>
      <c r="D218" s="342">
        <v>1200000000</v>
      </c>
      <c r="E218" s="505">
        <v>43539</v>
      </c>
      <c r="F218" s="505">
        <v>43905</v>
      </c>
      <c r="G218" s="506" t="s">
        <v>88</v>
      </c>
      <c r="H218" s="504" t="s">
        <v>89</v>
      </c>
      <c r="I218" s="505">
        <v>39898</v>
      </c>
      <c r="J218" s="507">
        <v>11</v>
      </c>
      <c r="K218" s="278"/>
    </row>
    <row r="219" spans="1:30" x14ac:dyDescent="0.2">
      <c r="A219" s="508" t="s">
        <v>102</v>
      </c>
      <c r="B219" s="509" t="s">
        <v>87</v>
      </c>
      <c r="C219" s="347">
        <v>1948000000</v>
      </c>
      <c r="D219" s="347">
        <v>1948000000</v>
      </c>
      <c r="E219" s="510">
        <v>43815</v>
      </c>
      <c r="F219" s="510">
        <v>44181</v>
      </c>
      <c r="G219" s="511" t="s">
        <v>92</v>
      </c>
      <c r="H219" s="509" t="s">
        <v>93</v>
      </c>
      <c r="I219" s="510">
        <v>40163</v>
      </c>
      <c r="J219" s="512">
        <v>15</v>
      </c>
      <c r="K219" s="278"/>
    </row>
    <row r="220" spans="1:30" x14ac:dyDescent="0.2">
      <c r="A220" s="508" t="s">
        <v>106</v>
      </c>
      <c r="B220" s="509" t="s">
        <v>87</v>
      </c>
      <c r="C220" s="347">
        <v>4037000000</v>
      </c>
      <c r="D220" s="347">
        <v>4037000000</v>
      </c>
      <c r="E220" s="510">
        <v>42493</v>
      </c>
      <c r="F220" s="510">
        <v>42858</v>
      </c>
      <c r="G220" s="511" t="s">
        <v>88</v>
      </c>
      <c r="H220" s="509" t="s">
        <v>89</v>
      </c>
      <c r="I220" s="510">
        <v>40301</v>
      </c>
      <c r="J220" s="512">
        <v>18</v>
      </c>
      <c r="K220" s="278"/>
    </row>
    <row r="221" spans="1:30" x14ac:dyDescent="0.2">
      <c r="A221" s="508" t="s">
        <v>108</v>
      </c>
      <c r="B221" s="509" t="s">
        <v>87</v>
      </c>
      <c r="C221" s="347">
        <v>1000000000</v>
      </c>
      <c r="D221" s="347">
        <v>1000000000</v>
      </c>
      <c r="E221" s="510">
        <v>44292</v>
      </c>
      <c r="F221" s="510">
        <v>44657</v>
      </c>
      <c r="G221" s="511" t="s">
        <v>92</v>
      </c>
      <c r="H221" s="509" t="s">
        <v>93</v>
      </c>
      <c r="I221" s="510">
        <v>40639</v>
      </c>
      <c r="J221" s="512">
        <v>20</v>
      </c>
      <c r="K221" s="278"/>
    </row>
    <row r="222" spans="1:30" x14ac:dyDescent="0.2">
      <c r="A222" s="508" t="s">
        <v>109</v>
      </c>
      <c r="B222" s="509" t="s">
        <v>87</v>
      </c>
      <c r="C222" s="347">
        <v>2700000000</v>
      </c>
      <c r="D222" s="347">
        <v>2700000000</v>
      </c>
      <c r="E222" s="510">
        <v>43259</v>
      </c>
      <c r="F222" s="510">
        <v>43624</v>
      </c>
      <c r="G222" s="511" t="s">
        <v>88</v>
      </c>
      <c r="H222" s="509" t="s">
        <v>89</v>
      </c>
      <c r="I222" s="510">
        <v>40702</v>
      </c>
      <c r="J222" s="512">
        <v>21</v>
      </c>
      <c r="K222" s="278"/>
    </row>
    <row r="223" spans="1:30" x14ac:dyDescent="0.2">
      <c r="A223" s="508" t="s">
        <v>110</v>
      </c>
      <c r="B223" s="509" t="s">
        <v>87</v>
      </c>
      <c r="C223" s="347">
        <v>700000000</v>
      </c>
      <c r="D223" s="347">
        <v>700000000</v>
      </c>
      <c r="E223" s="510">
        <v>43259</v>
      </c>
      <c r="F223" s="510">
        <v>43624</v>
      </c>
      <c r="G223" s="511" t="s">
        <v>92</v>
      </c>
      <c r="H223" s="509" t="s">
        <v>93</v>
      </c>
      <c r="I223" s="510">
        <v>40702</v>
      </c>
      <c r="J223" s="512">
        <v>22</v>
      </c>
      <c r="K223" s="278"/>
    </row>
    <row r="224" spans="1:30" x14ac:dyDescent="0.2">
      <c r="A224" s="508" t="s">
        <v>130</v>
      </c>
      <c r="B224" s="509" t="s">
        <v>87</v>
      </c>
      <c r="C224" s="347">
        <v>1500000000</v>
      </c>
      <c r="D224" s="347">
        <v>1500000000</v>
      </c>
      <c r="E224" s="510">
        <v>46308</v>
      </c>
      <c r="F224" s="510">
        <v>46673</v>
      </c>
      <c r="G224" s="511" t="s">
        <v>92</v>
      </c>
      <c r="H224" s="509" t="s">
        <v>93</v>
      </c>
      <c r="I224" s="510">
        <v>40829</v>
      </c>
      <c r="J224" s="512">
        <v>24</v>
      </c>
      <c r="K224" s="278"/>
    </row>
    <row r="225" spans="1:11" x14ac:dyDescent="0.2">
      <c r="A225" s="508" t="s">
        <v>132</v>
      </c>
      <c r="B225" s="509" t="s">
        <v>87</v>
      </c>
      <c r="C225" s="347">
        <v>738000000</v>
      </c>
      <c r="D225" s="347">
        <v>738000000</v>
      </c>
      <c r="E225" s="510">
        <v>42543</v>
      </c>
      <c r="F225" s="510">
        <v>42908</v>
      </c>
      <c r="G225" s="511" t="s">
        <v>92</v>
      </c>
      <c r="H225" s="509" t="s">
        <v>93</v>
      </c>
      <c r="I225" s="510">
        <v>40899</v>
      </c>
      <c r="J225" s="512">
        <v>27</v>
      </c>
      <c r="K225" s="278"/>
    </row>
    <row r="226" spans="1:11" x14ac:dyDescent="0.2">
      <c r="A226" s="508" t="s">
        <v>133</v>
      </c>
      <c r="B226" s="509" t="s">
        <v>105</v>
      </c>
      <c r="C226" s="347">
        <v>500000000</v>
      </c>
      <c r="D226" s="347">
        <v>3875000000</v>
      </c>
      <c r="E226" s="510">
        <v>42760</v>
      </c>
      <c r="F226" s="510">
        <v>43125</v>
      </c>
      <c r="G226" s="511" t="s">
        <v>92</v>
      </c>
      <c r="H226" s="509" t="s">
        <v>93</v>
      </c>
      <c r="I226" s="510">
        <v>40925</v>
      </c>
      <c r="J226" s="512">
        <v>28</v>
      </c>
      <c r="K226" s="278"/>
    </row>
    <row r="227" spans="1:11" x14ac:dyDescent="0.2">
      <c r="A227" s="508" t="s">
        <v>135</v>
      </c>
      <c r="B227" s="509" t="s">
        <v>87</v>
      </c>
      <c r="C227" s="347">
        <v>1400000000</v>
      </c>
      <c r="D227" s="347">
        <v>1400000000</v>
      </c>
      <c r="E227" s="510">
        <v>42892</v>
      </c>
      <c r="F227" s="510">
        <v>43257</v>
      </c>
      <c r="G227" s="511" t="s">
        <v>88</v>
      </c>
      <c r="H227" s="509" t="s">
        <v>89</v>
      </c>
      <c r="I227" s="510">
        <v>41066</v>
      </c>
      <c r="J227" s="512">
        <v>30</v>
      </c>
      <c r="K227" s="278"/>
    </row>
    <row r="228" spans="1:11" x14ac:dyDescent="0.2">
      <c r="A228" s="508" t="s">
        <v>136</v>
      </c>
      <c r="B228" s="509" t="s">
        <v>105</v>
      </c>
      <c r="C228" s="347">
        <v>650000000</v>
      </c>
      <c r="D228" s="347">
        <v>4903762500</v>
      </c>
      <c r="E228" s="510">
        <v>43635</v>
      </c>
      <c r="F228" s="510">
        <v>44001</v>
      </c>
      <c r="G228" s="511" t="s">
        <v>92</v>
      </c>
      <c r="H228" s="509" t="s">
        <v>93</v>
      </c>
      <c r="I228" s="510">
        <v>41079</v>
      </c>
      <c r="J228" s="512">
        <v>31</v>
      </c>
      <c r="K228" s="278"/>
    </row>
    <row r="229" spans="1:11" x14ac:dyDescent="0.2">
      <c r="A229" s="508" t="s">
        <v>138</v>
      </c>
      <c r="B229" s="509" t="s">
        <v>105</v>
      </c>
      <c r="C229" s="347">
        <v>1000000000</v>
      </c>
      <c r="D229" s="347">
        <v>7450000000</v>
      </c>
      <c r="E229" s="510">
        <v>43045</v>
      </c>
      <c r="F229" s="510">
        <v>43410</v>
      </c>
      <c r="G229" s="511" t="s">
        <v>92</v>
      </c>
      <c r="H229" s="509" t="s">
        <v>93</v>
      </c>
      <c r="I229" s="510">
        <v>41219</v>
      </c>
      <c r="J229" s="512">
        <v>32</v>
      </c>
      <c r="K229" s="278"/>
    </row>
    <row r="230" spans="1:11" x14ac:dyDescent="0.2">
      <c r="A230" s="508" t="s">
        <v>139</v>
      </c>
      <c r="B230" s="509" t="s">
        <v>87</v>
      </c>
      <c r="C230" s="347">
        <v>1000000000</v>
      </c>
      <c r="D230" s="347">
        <v>1000000000</v>
      </c>
      <c r="E230" s="510">
        <v>43802</v>
      </c>
      <c r="F230" s="510">
        <v>44168</v>
      </c>
      <c r="G230" s="511" t="s">
        <v>92</v>
      </c>
      <c r="H230" s="509" t="s">
        <v>93</v>
      </c>
      <c r="I230" s="510">
        <v>41246</v>
      </c>
      <c r="J230" s="512">
        <v>34</v>
      </c>
      <c r="K230" s="278"/>
    </row>
    <row r="231" spans="1:11" x14ac:dyDescent="0.2">
      <c r="A231" s="508" t="s">
        <v>140</v>
      </c>
      <c r="B231" s="509" t="s">
        <v>87</v>
      </c>
      <c r="C231" s="347">
        <v>1000000000</v>
      </c>
      <c r="D231" s="347">
        <v>1000000000</v>
      </c>
      <c r="E231" s="510">
        <v>43437</v>
      </c>
      <c r="F231" s="510">
        <v>43802</v>
      </c>
      <c r="G231" s="511" t="s">
        <v>88</v>
      </c>
      <c r="H231" s="509" t="s">
        <v>89</v>
      </c>
      <c r="I231" s="510">
        <v>41246</v>
      </c>
      <c r="J231" s="512">
        <v>35</v>
      </c>
      <c r="K231" s="278"/>
    </row>
    <row r="232" spans="1:11" x14ac:dyDescent="0.2">
      <c r="A232" s="508" t="s">
        <v>141</v>
      </c>
      <c r="B232" s="509" t="s">
        <v>87</v>
      </c>
      <c r="C232" s="347">
        <v>5220000000</v>
      </c>
      <c r="D232" s="347">
        <v>5220000000</v>
      </c>
      <c r="E232" s="510">
        <v>43802</v>
      </c>
      <c r="F232" s="510">
        <v>44168</v>
      </c>
      <c r="G232" s="511" t="s">
        <v>88</v>
      </c>
      <c r="H232" s="509" t="s">
        <v>89</v>
      </c>
      <c r="I232" s="510">
        <v>41246</v>
      </c>
      <c r="J232" s="512">
        <v>33</v>
      </c>
      <c r="K232" s="278"/>
    </row>
    <row r="233" spans="1:11" x14ac:dyDescent="0.2">
      <c r="A233" s="508" t="s">
        <v>142</v>
      </c>
      <c r="B233" s="509" t="s">
        <v>87</v>
      </c>
      <c r="C233" s="347">
        <v>1000000000</v>
      </c>
      <c r="D233" s="347">
        <v>1000000000</v>
      </c>
      <c r="E233" s="510">
        <v>46769</v>
      </c>
      <c r="F233" s="510">
        <v>47135</v>
      </c>
      <c r="G233" s="511" t="s">
        <v>92</v>
      </c>
      <c r="H233" s="509" t="s">
        <v>93</v>
      </c>
      <c r="I233" s="510">
        <v>41291</v>
      </c>
      <c r="J233" s="512">
        <v>36</v>
      </c>
      <c r="K233" s="278"/>
    </row>
    <row r="234" spans="1:11" x14ac:dyDescent="0.2">
      <c r="A234" s="508" t="s">
        <v>143</v>
      </c>
      <c r="B234" s="509" t="s">
        <v>105</v>
      </c>
      <c r="C234" s="347">
        <v>1000000000</v>
      </c>
      <c r="D234" s="347">
        <v>7409300000</v>
      </c>
      <c r="E234" s="510">
        <v>44956</v>
      </c>
      <c r="F234" s="510">
        <v>45321</v>
      </c>
      <c r="G234" s="511" t="s">
        <v>92</v>
      </c>
      <c r="H234" s="509" t="s">
        <v>93</v>
      </c>
      <c r="I234" s="510">
        <v>41304</v>
      </c>
      <c r="J234" s="512">
        <v>37</v>
      </c>
      <c r="K234" s="278"/>
    </row>
    <row r="235" spans="1:11" x14ac:dyDescent="0.2">
      <c r="A235" s="508" t="s">
        <v>146</v>
      </c>
      <c r="B235" s="509" t="s">
        <v>87</v>
      </c>
      <c r="C235" s="513">
        <v>5000000000</v>
      </c>
      <c r="D235" s="513">
        <v>5000000000</v>
      </c>
      <c r="E235" s="514">
        <v>44181</v>
      </c>
      <c r="F235" s="510">
        <v>44546</v>
      </c>
      <c r="G235" s="511" t="s">
        <v>88</v>
      </c>
      <c r="H235" s="509" t="s">
        <v>89</v>
      </c>
      <c r="I235" s="510">
        <v>41500</v>
      </c>
      <c r="J235" s="512">
        <v>38</v>
      </c>
      <c r="K235" s="278"/>
    </row>
    <row r="236" spans="1:11" x14ac:dyDescent="0.2">
      <c r="A236" s="508" t="s">
        <v>147</v>
      </c>
      <c r="B236" s="515" t="s">
        <v>87</v>
      </c>
      <c r="C236" s="516">
        <v>550000000</v>
      </c>
      <c r="D236" s="516">
        <v>550000000</v>
      </c>
      <c r="E236" s="517">
        <v>44181</v>
      </c>
      <c r="F236" s="518">
        <v>44546</v>
      </c>
      <c r="G236" s="511" t="s">
        <v>92</v>
      </c>
      <c r="H236" s="509" t="s">
        <v>93</v>
      </c>
      <c r="I236" s="510">
        <v>41506</v>
      </c>
      <c r="J236" s="512">
        <v>39</v>
      </c>
      <c r="K236" s="278"/>
    </row>
    <row r="237" spans="1:11" s="307" customFormat="1" x14ac:dyDescent="0.2">
      <c r="A237" s="508" t="s">
        <v>148</v>
      </c>
      <c r="B237" s="515" t="s">
        <v>87</v>
      </c>
      <c r="C237" s="516">
        <v>150000000</v>
      </c>
      <c r="D237" s="516">
        <v>150000000</v>
      </c>
      <c r="E237" s="517">
        <v>47002</v>
      </c>
      <c r="F237" s="517">
        <v>47367</v>
      </c>
      <c r="G237" s="511" t="s">
        <v>92</v>
      </c>
      <c r="H237" s="512" t="s">
        <v>93</v>
      </c>
      <c r="I237" s="510">
        <v>41523</v>
      </c>
      <c r="J237" s="512">
        <v>40</v>
      </c>
      <c r="K237" s="279"/>
    </row>
    <row r="238" spans="1:11" s="307" customFormat="1" x14ac:dyDescent="0.2">
      <c r="A238" s="508" t="s">
        <v>149</v>
      </c>
      <c r="B238" s="515" t="s">
        <v>151</v>
      </c>
      <c r="C238" s="516">
        <v>700000000</v>
      </c>
      <c r="D238" s="516">
        <v>647500000</v>
      </c>
      <c r="E238" s="517">
        <v>43437</v>
      </c>
      <c r="F238" s="517">
        <v>43802</v>
      </c>
      <c r="G238" s="519" t="s">
        <v>88</v>
      </c>
      <c r="H238" s="515" t="s">
        <v>89</v>
      </c>
      <c r="I238" s="517">
        <v>41611</v>
      </c>
      <c r="J238" s="515">
        <v>41</v>
      </c>
      <c r="K238" s="279"/>
    </row>
    <row r="239" spans="1:11" s="307" customFormat="1" x14ac:dyDescent="0.2">
      <c r="A239" s="508" t="s">
        <v>150</v>
      </c>
      <c r="B239" s="515" t="s">
        <v>151</v>
      </c>
      <c r="C239" s="516">
        <v>300000000</v>
      </c>
      <c r="D239" s="516">
        <v>277500000</v>
      </c>
      <c r="E239" s="517">
        <v>43437</v>
      </c>
      <c r="F239" s="517">
        <v>43802</v>
      </c>
      <c r="G239" s="519" t="s">
        <v>92</v>
      </c>
      <c r="H239" s="515" t="s">
        <v>93</v>
      </c>
      <c r="I239" s="517">
        <v>41611</v>
      </c>
      <c r="J239" s="515">
        <v>42</v>
      </c>
      <c r="K239" s="279"/>
    </row>
    <row r="240" spans="1:11" s="307" customFormat="1" x14ac:dyDescent="0.2">
      <c r="A240" s="508" t="s">
        <v>186</v>
      </c>
      <c r="B240" s="515" t="s">
        <v>105</v>
      </c>
      <c r="C240" s="516">
        <v>500000000</v>
      </c>
      <c r="D240" s="516">
        <v>4122500000</v>
      </c>
      <c r="E240" s="517">
        <v>44267</v>
      </c>
      <c r="F240" s="517">
        <v>44632</v>
      </c>
      <c r="G240" s="519" t="s">
        <v>92</v>
      </c>
      <c r="H240" s="515" t="s">
        <v>93</v>
      </c>
      <c r="I240" s="517">
        <v>41710</v>
      </c>
      <c r="J240" s="515">
        <v>43</v>
      </c>
      <c r="K240" s="279"/>
    </row>
    <row r="241" spans="1:11" s="307" customFormat="1" x14ac:dyDescent="0.2">
      <c r="A241" s="508" t="s">
        <v>224</v>
      </c>
      <c r="B241" s="515" t="s">
        <v>87</v>
      </c>
      <c r="C241" s="516">
        <v>3125000000</v>
      </c>
      <c r="D241" s="516">
        <v>3125000000</v>
      </c>
      <c r="E241" s="517">
        <v>44602</v>
      </c>
      <c r="F241" s="517">
        <v>44967</v>
      </c>
      <c r="G241" s="519" t="s">
        <v>88</v>
      </c>
      <c r="H241" s="515" t="s">
        <v>89</v>
      </c>
      <c r="I241" s="517">
        <v>42073</v>
      </c>
      <c r="J241" s="515">
        <v>44</v>
      </c>
      <c r="K241" s="279"/>
    </row>
    <row r="242" spans="1:11" s="307" customFormat="1" x14ac:dyDescent="0.2">
      <c r="A242" s="523" t="s">
        <v>225</v>
      </c>
      <c r="B242" s="524" t="s">
        <v>87</v>
      </c>
      <c r="C242" s="525">
        <v>1150000000</v>
      </c>
      <c r="D242" s="525">
        <v>1150000000</v>
      </c>
      <c r="E242" s="526">
        <v>44470</v>
      </c>
      <c r="F242" s="526">
        <v>44835</v>
      </c>
      <c r="G242" s="601" t="s">
        <v>92</v>
      </c>
      <c r="H242" s="529" t="s">
        <v>93</v>
      </c>
      <c r="I242" s="528">
        <v>42095</v>
      </c>
      <c r="J242" s="529">
        <v>45</v>
      </c>
      <c r="K242" s="279"/>
    </row>
    <row r="243" spans="1:11" x14ac:dyDescent="0.2">
      <c r="K243" s="278"/>
    </row>
    <row r="244" spans="1:11" x14ac:dyDescent="0.2">
      <c r="C244" s="467"/>
    </row>
  </sheetData>
  <mergeCells count="8">
    <mergeCell ref="A108:F108"/>
    <mergeCell ref="A144:F144"/>
    <mergeCell ref="G144:L144"/>
    <mergeCell ref="A48:F48"/>
    <mergeCell ref="A5:F5"/>
    <mergeCell ref="D40:E40"/>
    <mergeCell ref="A61:F61"/>
    <mergeCell ref="A73:F7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5"/>
  <sheetViews>
    <sheetView zoomScale="85" zoomScaleNormal="85" workbookViewId="0">
      <selection activeCell="D18" sqref="D18"/>
    </sheetView>
  </sheetViews>
  <sheetFormatPr baseColWidth="10" defaultRowHeight="12.75" x14ac:dyDescent="0.2"/>
  <cols>
    <col min="1" max="1" width="53.7109375" style="275" customWidth="1"/>
    <col min="2" max="2" width="24.5703125" style="275" bestFit="1" customWidth="1"/>
    <col min="3" max="3" width="23.85546875" style="275" customWidth="1"/>
    <col min="4" max="4" width="35.42578125" style="275" customWidth="1"/>
    <col min="5" max="5" width="22.140625" style="275" bestFit="1" customWidth="1"/>
    <col min="6" max="6" width="24" style="275" bestFit="1" customWidth="1"/>
    <col min="7" max="10" width="22.14062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9" x14ac:dyDescent="0.2">
      <c r="A1" s="386" t="s">
        <v>145</v>
      </c>
      <c r="B1" s="387"/>
      <c r="C1" s="387"/>
      <c r="D1" s="387"/>
      <c r="E1" s="387"/>
    </row>
    <row r="2" spans="1:9" x14ac:dyDescent="0.2">
      <c r="A2" s="387" t="s">
        <v>1</v>
      </c>
      <c r="B2" s="387"/>
      <c r="C2" s="276">
        <v>42185</v>
      </c>
      <c r="E2" s="387"/>
    </row>
    <row r="3" spans="1:9" x14ac:dyDescent="0.2">
      <c r="A3" s="387" t="s">
        <v>9</v>
      </c>
      <c r="B3" s="387"/>
      <c r="C3" s="277" t="s">
        <v>10</v>
      </c>
      <c r="E3" s="387"/>
      <c r="G3" s="278"/>
    </row>
    <row r="4" spans="1:9" x14ac:dyDescent="0.2">
      <c r="A4" s="387"/>
      <c r="B4" s="387"/>
      <c r="C4" s="387"/>
      <c r="D4" s="387"/>
      <c r="E4" s="387"/>
      <c r="G4" s="279"/>
    </row>
    <row r="5" spans="1:9" x14ac:dyDescent="0.2">
      <c r="A5" s="635" t="s">
        <v>13</v>
      </c>
      <c r="B5" s="634"/>
      <c r="C5" s="634"/>
      <c r="D5" s="634"/>
      <c r="E5" s="634"/>
      <c r="F5" s="636"/>
      <c r="G5" s="279"/>
    </row>
    <row r="6" spans="1:9" ht="12.75" customHeight="1" x14ac:dyDescent="0.2">
      <c r="A6" s="390"/>
      <c r="B6" s="390" t="s">
        <v>4</v>
      </c>
      <c r="C6" s="390" t="s">
        <v>5</v>
      </c>
      <c r="D6" s="390" t="s">
        <v>76</v>
      </c>
      <c r="E6" s="391" t="s">
        <v>79</v>
      </c>
      <c r="F6" s="392" t="s">
        <v>11</v>
      </c>
      <c r="G6" s="393"/>
    </row>
    <row r="7" spans="1:9" x14ac:dyDescent="0.2">
      <c r="A7" s="394" t="s">
        <v>2</v>
      </c>
      <c r="B7" s="20">
        <f>B40</f>
        <v>54111157424.780006</v>
      </c>
      <c r="C7" s="394">
        <f>B7/$B$11</f>
        <v>0.68072235421135785</v>
      </c>
      <c r="D7" s="396">
        <v>0.45703052999999999</v>
      </c>
      <c r="E7" s="397">
        <f>C40</f>
        <v>41879</v>
      </c>
      <c r="F7" s="398">
        <f>B7/E7</f>
        <v>1292083.3215879081</v>
      </c>
      <c r="G7" s="279"/>
    </row>
    <row r="8" spans="1:9" x14ac:dyDescent="0.2">
      <c r="A8" s="394" t="s">
        <v>3</v>
      </c>
      <c r="B8" s="13">
        <f>B74</f>
        <v>8709431802.9300003</v>
      </c>
      <c r="C8" s="394">
        <f>B8/$B$11</f>
        <v>0.10956529490198545</v>
      </c>
      <c r="D8" s="396">
        <v>0.14416346999999999</v>
      </c>
      <c r="E8" s="575">
        <f>C74</f>
        <v>768</v>
      </c>
      <c r="F8" s="398">
        <f>B8/E8</f>
        <v>11340405.993398437</v>
      </c>
      <c r="G8" s="279"/>
    </row>
    <row r="9" spans="1:9" x14ac:dyDescent="0.2">
      <c r="A9" s="394" t="s">
        <v>187</v>
      </c>
      <c r="B9" s="284">
        <v>9896728553.6900005</v>
      </c>
      <c r="C9" s="394">
        <f>B9/$B$11</f>
        <v>0.1245015756579155</v>
      </c>
      <c r="D9" s="403"/>
      <c r="E9" s="286"/>
      <c r="F9" s="287"/>
      <c r="G9" s="278"/>
    </row>
    <row r="10" spans="1:9" x14ac:dyDescent="0.2">
      <c r="A10" s="394" t="s">
        <v>188</v>
      </c>
      <c r="B10" s="284">
        <v>6773471804.1275454</v>
      </c>
      <c r="C10" s="394">
        <f>B10/$B$11</f>
        <v>8.521077522874114E-2</v>
      </c>
      <c r="D10" s="403"/>
      <c r="E10" s="286"/>
      <c r="F10" s="287"/>
      <c r="G10" s="278"/>
    </row>
    <row r="11" spans="1:9" x14ac:dyDescent="0.2">
      <c r="A11" s="404" t="s">
        <v>7</v>
      </c>
      <c r="B11" s="289">
        <f>SUM(B7:B10)</f>
        <v>79490789585.527557</v>
      </c>
      <c r="C11" s="404">
        <f>B11/$B$11</f>
        <v>1</v>
      </c>
      <c r="D11" s="404">
        <f>B7/(B7+B8)*D7+B8/(B7+B8)*D8</f>
        <v>0.41365471395064546</v>
      </c>
      <c r="E11" s="290">
        <f>SUM(E7:E9)</f>
        <v>42647</v>
      </c>
      <c r="F11" s="291">
        <f>(B7+B8)/E11</f>
        <v>1473036.537803597</v>
      </c>
      <c r="G11" s="278"/>
    </row>
    <row r="12" spans="1:9" s="278" customFormat="1" x14ac:dyDescent="0.2">
      <c r="A12" s="406"/>
      <c r="B12" s="293"/>
      <c r="C12" s="406"/>
      <c r="D12" s="406"/>
      <c r="E12" s="294"/>
      <c r="F12" s="295"/>
    </row>
    <row r="13" spans="1:9" s="278" customFormat="1" x14ac:dyDescent="0.2">
      <c r="A13" s="406"/>
      <c r="B13" s="293"/>
      <c r="C13" s="406"/>
      <c r="D13" s="406"/>
      <c r="E13" s="294"/>
      <c r="F13" s="295"/>
    </row>
    <row r="14" spans="1:9" s="278" customFormat="1" x14ac:dyDescent="0.2">
      <c r="A14" s="635" t="s">
        <v>184</v>
      </c>
      <c r="B14" s="634"/>
      <c r="C14" s="634"/>
      <c r="D14" s="634"/>
      <c r="E14" s="634"/>
      <c r="F14" s="636"/>
    </row>
    <row r="15" spans="1:9" s="278" customFormat="1" x14ac:dyDescent="0.2">
      <c r="A15" s="576"/>
      <c r="B15" s="577"/>
      <c r="C15" s="390" t="s">
        <v>179</v>
      </c>
      <c r="D15" s="578" t="s">
        <v>219</v>
      </c>
      <c r="E15" s="578" t="s">
        <v>220</v>
      </c>
      <c r="F15" s="578" t="s">
        <v>221</v>
      </c>
      <c r="H15" s="501"/>
      <c r="I15" s="501"/>
    </row>
    <row r="16" spans="1:9" s="278" customFormat="1" ht="15" x14ac:dyDescent="0.2">
      <c r="A16" s="579" t="s">
        <v>180</v>
      </c>
      <c r="B16" s="580"/>
      <c r="C16" s="553">
        <v>0</v>
      </c>
      <c r="D16" s="501">
        <v>126455726.31000002</v>
      </c>
      <c r="E16" s="530">
        <v>839845906.75000012</v>
      </c>
      <c r="F16" s="530">
        <v>19190778031.460033</v>
      </c>
      <c r="H16" s="501"/>
      <c r="I16" s="501"/>
    </row>
    <row r="17" spans="1:11" s="278" customFormat="1" ht="15" x14ac:dyDescent="0.2">
      <c r="A17" s="579" t="s">
        <v>181</v>
      </c>
      <c r="B17" s="580"/>
      <c r="C17" s="284">
        <v>0</v>
      </c>
      <c r="D17" s="531">
        <v>2901352.2055071006</v>
      </c>
      <c r="E17" s="284">
        <v>39158003.400606461</v>
      </c>
      <c r="F17" s="284">
        <v>1121135679.3257782</v>
      </c>
      <c r="H17" s="501"/>
      <c r="I17" s="501"/>
    </row>
    <row r="18" spans="1:11" s="278" customFormat="1" x14ac:dyDescent="0.2">
      <c r="A18" s="581" t="s">
        <v>183</v>
      </c>
      <c r="B18" s="582"/>
      <c r="C18" s="583">
        <v>0.1075</v>
      </c>
      <c r="D18" s="583">
        <v>0.1074</v>
      </c>
      <c r="E18" s="583">
        <v>0.1069</v>
      </c>
      <c r="F18" s="583">
        <v>9.1800000000000007E-2</v>
      </c>
      <c r="H18" s="501"/>
      <c r="I18" s="501"/>
    </row>
    <row r="19" spans="1:11" s="278" customFormat="1" ht="15" x14ac:dyDescent="0.2">
      <c r="A19" s="584" t="s">
        <v>182</v>
      </c>
      <c r="B19" s="293"/>
      <c r="C19" s="406"/>
      <c r="D19" s="406"/>
      <c r="E19" s="294"/>
      <c r="F19" s="295"/>
    </row>
    <row r="20" spans="1:11" s="278" customFormat="1" ht="15" x14ac:dyDescent="0.2">
      <c r="A20" s="584" t="s">
        <v>185</v>
      </c>
      <c r="B20" s="293"/>
      <c r="C20" s="406"/>
      <c r="D20" s="406"/>
      <c r="E20" s="294"/>
      <c r="F20" s="295"/>
    </row>
    <row r="21" spans="1:11" s="278" customFormat="1" x14ac:dyDescent="0.2">
      <c r="A21" s="584" t="s">
        <v>222</v>
      </c>
      <c r="B21" s="293"/>
      <c r="C21" s="406"/>
      <c r="D21" s="406"/>
      <c r="E21" s="294"/>
      <c r="F21" s="295"/>
    </row>
    <row r="23" spans="1:11" x14ac:dyDescent="0.2">
      <c r="A23" s="635" t="s">
        <v>36</v>
      </c>
      <c r="B23" s="634"/>
      <c r="C23" s="634"/>
      <c r="D23" s="634"/>
      <c r="E23" s="634"/>
      <c r="F23" s="636"/>
    </row>
    <row r="24" spans="1:11" x14ac:dyDescent="0.2">
      <c r="A24" s="296" t="s">
        <v>14</v>
      </c>
      <c r="B24" s="297"/>
      <c r="C24" s="297"/>
      <c r="D24" s="297"/>
      <c r="E24" s="297"/>
      <c r="F24" s="297"/>
    </row>
    <row r="25" spans="1:11" x14ac:dyDescent="0.2">
      <c r="A25" s="298"/>
      <c r="B25" s="279"/>
      <c r="C25" s="279"/>
      <c r="D25" s="279"/>
      <c r="E25" s="279"/>
      <c r="F25" s="279"/>
    </row>
    <row r="26" spans="1:11" x14ac:dyDescent="0.2">
      <c r="A26" s="42" t="s">
        <v>31</v>
      </c>
      <c r="B26" s="143"/>
      <c r="C26" s="143"/>
      <c r="D26" s="278"/>
      <c r="E26" s="278"/>
      <c r="F26" s="279"/>
      <c r="G26" s="307"/>
      <c r="H26" s="307"/>
    </row>
    <row r="27" spans="1:11" x14ac:dyDescent="0.2">
      <c r="A27" s="145"/>
      <c r="B27" s="144"/>
      <c r="C27" s="144"/>
      <c r="E27" s="278"/>
      <c r="F27" s="307"/>
      <c r="G27" s="307"/>
      <c r="H27" s="307"/>
      <c r="I27" s="307"/>
    </row>
    <row r="28" spans="1:11" ht="15" x14ac:dyDescent="0.2">
      <c r="A28" s="78" t="s">
        <v>15</v>
      </c>
      <c r="B28" s="146" t="s">
        <v>16</v>
      </c>
      <c r="C28" s="147" t="s">
        <v>211</v>
      </c>
      <c r="D28" s="299" t="s">
        <v>35</v>
      </c>
      <c r="E28" s="278"/>
      <c r="F28" s="536"/>
      <c r="G28" s="566"/>
      <c r="H28" s="566"/>
      <c r="I28" s="565"/>
      <c r="J28" s="567"/>
      <c r="K28" s="567"/>
    </row>
    <row r="29" spans="1:11" ht="14.25" customHeight="1" x14ac:dyDescent="0.2">
      <c r="A29" s="83" t="s">
        <v>18</v>
      </c>
      <c r="B29" s="142">
        <v>8529526887.25</v>
      </c>
      <c r="C29" s="35">
        <v>11150</v>
      </c>
      <c r="D29" s="408">
        <f>B29/$B$40</f>
        <v>0.15762972542413101</v>
      </c>
      <c r="E29" s="278"/>
      <c r="F29" s="536"/>
      <c r="G29" s="566"/>
      <c r="H29" s="566"/>
      <c r="I29" s="565"/>
      <c r="J29" s="567"/>
      <c r="K29" s="567"/>
    </row>
    <row r="30" spans="1:11" ht="13.5" customHeight="1" x14ac:dyDescent="0.2">
      <c r="A30" s="74" t="s">
        <v>19</v>
      </c>
      <c r="B30" s="141">
        <v>8696877002.3600006</v>
      </c>
      <c r="C30" s="19">
        <v>6532</v>
      </c>
      <c r="D30" s="408">
        <f t="shared" ref="D30:D40" si="0">B30/$B$40</f>
        <v>0.16072243537665112</v>
      </c>
      <c r="E30" s="278"/>
      <c r="F30" s="536"/>
      <c r="G30" s="566"/>
      <c r="H30" s="566"/>
      <c r="I30" s="565"/>
      <c r="J30" s="567"/>
      <c r="K30" s="567"/>
    </row>
    <row r="31" spans="1:11" x14ac:dyDescent="0.2">
      <c r="A31" s="74" t="s">
        <v>20</v>
      </c>
      <c r="B31" s="141">
        <v>36884753535.170006</v>
      </c>
      <c r="C31" s="19">
        <v>24197</v>
      </c>
      <c r="D31" s="408">
        <f t="shared" si="0"/>
        <v>0.6816478391992179</v>
      </c>
      <c r="E31" s="278"/>
      <c r="F31" s="307"/>
      <c r="G31" s="565"/>
      <c r="H31" s="565"/>
      <c r="I31" s="565"/>
      <c r="J31" s="567"/>
      <c r="K31" s="567"/>
    </row>
    <row r="32" spans="1:11" ht="15" x14ac:dyDescent="0.2">
      <c r="A32" s="74" t="s">
        <v>21</v>
      </c>
      <c r="B32" s="141"/>
      <c r="C32" s="19"/>
      <c r="D32" s="408">
        <f>B32/$B$40</f>
        <v>0</v>
      </c>
      <c r="E32" s="278"/>
      <c r="F32" s="536"/>
      <c r="G32" s="566"/>
      <c r="H32" s="566"/>
      <c r="I32" s="565"/>
      <c r="J32" s="567"/>
      <c r="K32" s="567"/>
    </row>
    <row r="33" spans="1:11" ht="15" x14ac:dyDescent="0.2">
      <c r="A33" s="74" t="s">
        <v>22</v>
      </c>
      <c r="B33" s="71"/>
      <c r="C33" s="71"/>
      <c r="D33" s="408">
        <f t="shared" si="0"/>
        <v>0</v>
      </c>
      <c r="E33" s="278"/>
      <c r="F33" s="536"/>
      <c r="G33" s="566"/>
      <c r="H33" s="566"/>
      <c r="I33" s="565"/>
      <c r="J33" s="567"/>
      <c r="K33" s="567"/>
    </row>
    <row r="34" spans="1:11" ht="15" x14ac:dyDescent="0.2">
      <c r="A34" s="74" t="s">
        <v>23</v>
      </c>
      <c r="B34" s="71"/>
      <c r="C34" s="71"/>
      <c r="D34" s="408">
        <f t="shared" si="0"/>
        <v>0</v>
      </c>
      <c r="E34" s="278"/>
      <c r="F34" s="536"/>
      <c r="G34" s="566"/>
      <c r="H34" s="566"/>
      <c r="I34" s="565"/>
      <c r="J34" s="567"/>
      <c r="K34" s="567"/>
    </row>
    <row r="35" spans="1:11" ht="15" x14ac:dyDescent="0.2">
      <c r="A35" s="74" t="s">
        <v>24</v>
      </c>
      <c r="B35" s="71"/>
      <c r="C35" s="71"/>
      <c r="D35" s="408">
        <f t="shared" si="0"/>
        <v>0</v>
      </c>
      <c r="E35" s="278"/>
      <c r="F35" s="536"/>
      <c r="G35" s="566"/>
      <c r="H35" s="566"/>
      <c r="I35" s="565"/>
      <c r="J35" s="567"/>
      <c r="K35" s="567"/>
    </row>
    <row r="36" spans="1:11" x14ac:dyDescent="0.2">
      <c r="A36" s="74" t="s">
        <v>25</v>
      </c>
      <c r="B36" s="71"/>
      <c r="C36" s="71"/>
      <c r="D36" s="408">
        <f t="shared" si="0"/>
        <v>0</v>
      </c>
      <c r="E36" s="278"/>
      <c r="F36" s="307"/>
      <c r="G36" s="307"/>
      <c r="H36" s="307"/>
      <c r="I36" s="307"/>
    </row>
    <row r="37" spans="1:11" x14ac:dyDescent="0.2">
      <c r="A37" s="74" t="s">
        <v>26</v>
      </c>
      <c r="B37" s="71"/>
      <c r="C37" s="71"/>
      <c r="D37" s="408">
        <f t="shared" si="0"/>
        <v>0</v>
      </c>
      <c r="E37" s="278"/>
      <c r="F37" s="565"/>
      <c r="G37" s="307"/>
      <c r="H37" s="565"/>
      <c r="I37" s="565"/>
    </row>
    <row r="38" spans="1:11" x14ac:dyDescent="0.2">
      <c r="A38" s="74" t="s">
        <v>27</v>
      </c>
      <c r="B38" s="71"/>
      <c r="C38" s="71"/>
      <c r="D38" s="408">
        <f t="shared" si="0"/>
        <v>0</v>
      </c>
      <c r="E38" s="278"/>
      <c r="F38" s="565"/>
      <c r="G38" s="565"/>
      <c r="H38" s="565"/>
      <c r="I38" s="568"/>
    </row>
    <row r="39" spans="1:11" ht="15.75" thickBot="1" x14ac:dyDescent="0.25">
      <c r="A39" s="38" t="s">
        <v>28</v>
      </c>
      <c r="B39" s="56"/>
      <c r="C39" s="56"/>
      <c r="D39" s="409">
        <f t="shared" si="0"/>
        <v>0</v>
      </c>
      <c r="E39" s="278"/>
      <c r="F39" s="536"/>
      <c r="G39" s="537"/>
      <c r="H39" s="566"/>
      <c r="I39" s="566"/>
    </row>
    <row r="40" spans="1:11" ht="15.75" thickTop="1" x14ac:dyDescent="0.2">
      <c r="A40" s="49" t="s">
        <v>4</v>
      </c>
      <c r="B40" s="5">
        <f>SUM(B29:B39)</f>
        <v>54111157424.780006</v>
      </c>
      <c r="C40" s="5">
        <f>SUM(C29:C39)</f>
        <v>41879</v>
      </c>
      <c r="D40" s="410">
        <f t="shared" si="0"/>
        <v>1</v>
      </c>
      <c r="E40" s="278"/>
      <c r="F40" s="536"/>
      <c r="G40" s="537"/>
      <c r="H40" s="537"/>
      <c r="I40" s="307"/>
      <c r="J40" s="303"/>
    </row>
    <row r="41" spans="1:11" ht="15" x14ac:dyDescent="0.2">
      <c r="A41" s="47"/>
      <c r="B41" s="558"/>
      <c r="C41" s="558"/>
      <c r="F41" s="536"/>
      <c r="G41" s="537"/>
      <c r="H41" s="537"/>
      <c r="I41" s="307"/>
      <c r="J41" s="304"/>
    </row>
    <row r="42" spans="1:11" ht="15" x14ac:dyDescent="0.2">
      <c r="A42" s="42" t="s">
        <v>32</v>
      </c>
      <c r="B42" s="33"/>
      <c r="C42" s="33"/>
      <c r="D42" s="305"/>
      <c r="E42" s="305"/>
      <c r="F42" s="536"/>
      <c r="G42" s="537"/>
      <c r="H42" s="537"/>
      <c r="I42" s="307"/>
    </row>
    <row r="43" spans="1:11" ht="15" x14ac:dyDescent="0.2">
      <c r="A43" s="15"/>
      <c r="B43" s="559"/>
      <c r="C43" s="559"/>
      <c r="E43" s="278"/>
      <c r="F43" s="536"/>
      <c r="G43" s="537"/>
      <c r="H43" s="537"/>
      <c r="I43" s="307"/>
    </row>
    <row r="44" spans="1:11" ht="15" x14ac:dyDescent="0.2">
      <c r="A44" s="88" t="s">
        <v>29</v>
      </c>
      <c r="B44" s="560" t="s">
        <v>16</v>
      </c>
      <c r="C44" s="560" t="s">
        <v>211</v>
      </c>
      <c r="D44" s="299" t="s">
        <v>35</v>
      </c>
      <c r="E44" s="278"/>
      <c r="F44" s="536"/>
      <c r="G44" s="537"/>
      <c r="H44" s="537"/>
      <c r="I44" s="307"/>
    </row>
    <row r="45" spans="1:11" ht="15" x14ac:dyDescent="0.2">
      <c r="A45" s="67" t="s">
        <v>18</v>
      </c>
      <c r="B45" s="141">
        <v>14533780398.83</v>
      </c>
      <c r="C45" s="49">
        <v>16355</v>
      </c>
      <c r="D45" s="408">
        <f>B45/$B$56</f>
        <v>0.26859119432125889</v>
      </c>
      <c r="E45" s="585"/>
      <c r="F45" s="536"/>
      <c r="G45" s="537"/>
      <c r="H45" s="537"/>
      <c r="I45" s="307"/>
    </row>
    <row r="46" spans="1:11" ht="15" x14ac:dyDescent="0.2">
      <c r="A46" s="67" t="s">
        <v>19</v>
      </c>
      <c r="B46" s="141">
        <v>15046226324.77</v>
      </c>
      <c r="C46" s="49">
        <v>10680</v>
      </c>
      <c r="D46" s="408">
        <f t="shared" ref="D46:D54" si="1">B46/$B$56</f>
        <v>0.27806143946713768</v>
      </c>
      <c r="E46" s="585"/>
      <c r="F46" s="536"/>
      <c r="G46" s="537"/>
      <c r="H46" s="537"/>
      <c r="I46" s="307"/>
    </row>
    <row r="47" spans="1:11" ht="15" x14ac:dyDescent="0.2">
      <c r="A47" s="67" t="s">
        <v>20</v>
      </c>
      <c r="B47" s="141">
        <v>23716504461.66</v>
      </c>
      <c r="C47" s="49">
        <v>14380</v>
      </c>
      <c r="D47" s="408">
        <f t="shared" si="1"/>
        <v>0.43829231512232886</v>
      </c>
      <c r="E47" s="585"/>
      <c r="F47" s="536"/>
      <c r="G47" s="537"/>
      <c r="H47" s="537"/>
      <c r="I47" s="307"/>
    </row>
    <row r="48" spans="1:11" ht="15" x14ac:dyDescent="0.2">
      <c r="A48" s="67" t="s">
        <v>21</v>
      </c>
      <c r="B48" s="141">
        <v>762150988.52999997</v>
      </c>
      <c r="C48" s="49">
        <v>435</v>
      </c>
      <c r="D48" s="408">
        <f t="shared" si="1"/>
        <v>1.4084913810785261E-2</v>
      </c>
      <c r="E48" s="585"/>
      <c r="F48" s="536"/>
      <c r="G48" s="537"/>
      <c r="H48" s="537"/>
      <c r="I48" s="307"/>
    </row>
    <row r="49" spans="1:9" x14ac:dyDescent="0.2">
      <c r="A49" s="67" t="s">
        <v>22</v>
      </c>
      <c r="B49" s="141">
        <v>52495251</v>
      </c>
      <c r="C49" s="49">
        <v>29</v>
      </c>
      <c r="D49" s="408">
        <f t="shared" si="1"/>
        <v>9.7013727848945072E-4</v>
      </c>
      <c r="E49" s="585"/>
      <c r="F49" s="307"/>
      <c r="G49" s="307"/>
      <c r="H49" s="307"/>
      <c r="I49" s="307"/>
    </row>
    <row r="50" spans="1:9" x14ac:dyDescent="0.2">
      <c r="A50" s="67" t="s">
        <v>23</v>
      </c>
      <c r="B50" s="141"/>
      <c r="C50" s="49"/>
      <c r="D50" s="408">
        <f t="shared" si="1"/>
        <v>0</v>
      </c>
      <c r="E50" s="585"/>
      <c r="F50" s="307"/>
      <c r="G50" s="307"/>
      <c r="H50" s="307"/>
      <c r="I50" s="307"/>
    </row>
    <row r="51" spans="1:9" x14ac:dyDescent="0.2">
      <c r="A51" s="67" t="s">
        <v>24</v>
      </c>
      <c r="B51" s="17"/>
      <c r="C51" s="137"/>
      <c r="D51" s="408">
        <f t="shared" si="1"/>
        <v>0</v>
      </c>
      <c r="E51" s="278"/>
      <c r="F51" s="307"/>
      <c r="G51" s="307"/>
      <c r="H51" s="307"/>
      <c r="I51" s="307"/>
    </row>
    <row r="52" spans="1:9" x14ac:dyDescent="0.2">
      <c r="A52" s="67" t="s">
        <v>25</v>
      </c>
      <c r="B52" s="71"/>
      <c r="C52" s="138"/>
      <c r="D52" s="408">
        <f t="shared" si="1"/>
        <v>0</v>
      </c>
      <c r="E52" s="278"/>
    </row>
    <row r="53" spans="1:9" x14ac:dyDescent="0.2">
      <c r="A53" s="67" t="s">
        <v>26</v>
      </c>
      <c r="B53" s="71"/>
      <c r="C53" s="138"/>
      <c r="D53" s="408">
        <f>B53/$B$56</f>
        <v>0</v>
      </c>
    </row>
    <row r="54" spans="1:9" x14ac:dyDescent="0.2">
      <c r="A54" s="67" t="s">
        <v>27</v>
      </c>
      <c r="B54" s="71"/>
      <c r="C54" s="138"/>
      <c r="D54" s="408">
        <f t="shared" si="1"/>
        <v>0</v>
      </c>
    </row>
    <row r="55" spans="1:9" ht="13.5" thickBot="1" x14ac:dyDescent="0.25">
      <c r="A55" s="43" t="s">
        <v>28</v>
      </c>
      <c r="B55" s="56"/>
      <c r="C55" s="56"/>
      <c r="D55" s="409">
        <f>B55/$B$56</f>
        <v>0</v>
      </c>
    </row>
    <row r="56" spans="1:9" ht="13.5" thickTop="1" x14ac:dyDescent="0.2">
      <c r="A56" s="19" t="s">
        <v>4</v>
      </c>
      <c r="B56" s="140">
        <f>SUM(B45:B55)</f>
        <v>54111157424.789993</v>
      </c>
      <c r="C56" s="140">
        <f>SUM(C45:C55)</f>
        <v>41879</v>
      </c>
      <c r="D56" s="410">
        <f>B56/$B$56</f>
        <v>1</v>
      </c>
    </row>
    <row r="58" spans="1:9" x14ac:dyDescent="0.2">
      <c r="A58" s="637" t="s">
        <v>30</v>
      </c>
      <c r="B58" s="637"/>
      <c r="C58" s="637"/>
      <c r="D58" s="637"/>
      <c r="E58" s="637"/>
      <c r="F58" s="637"/>
    </row>
    <row r="59" spans="1:9" x14ac:dyDescent="0.2">
      <c r="A59" s="413"/>
      <c r="B59" s="307"/>
      <c r="C59" s="307"/>
    </row>
    <row r="60" spans="1:9" x14ac:dyDescent="0.2">
      <c r="A60" s="42" t="s">
        <v>33</v>
      </c>
      <c r="B60" s="84"/>
      <c r="C60" s="84"/>
      <c r="F60" s="307"/>
      <c r="G60" s="307"/>
      <c r="H60" s="307"/>
      <c r="I60" s="307"/>
    </row>
    <row r="61" spans="1:9" x14ac:dyDescent="0.2">
      <c r="A61" s="86"/>
      <c r="B61" s="86"/>
      <c r="C61" s="86"/>
      <c r="E61" s="278"/>
      <c r="F61" s="307"/>
      <c r="G61" s="307"/>
      <c r="H61" s="307"/>
      <c r="I61" s="307"/>
    </row>
    <row r="62" spans="1:9" ht="15" x14ac:dyDescent="0.2">
      <c r="A62" s="85" t="s">
        <v>15</v>
      </c>
      <c r="B62" s="48" t="s">
        <v>16</v>
      </c>
      <c r="C62" s="58" t="s">
        <v>211</v>
      </c>
      <c r="D62" s="299" t="s">
        <v>35</v>
      </c>
      <c r="E62" s="278"/>
      <c r="F62" s="536"/>
      <c r="G62" s="537"/>
      <c r="H62" s="537"/>
      <c r="I62" s="307"/>
    </row>
    <row r="63" spans="1:9" ht="15" x14ac:dyDescent="0.2">
      <c r="A63" s="6" t="s">
        <v>18</v>
      </c>
      <c r="B63" s="23">
        <v>7955767282.0200005</v>
      </c>
      <c r="C63" s="73">
        <v>699</v>
      </c>
      <c r="D63" s="408">
        <f>B63/$B$74</f>
        <v>0.91346570729717935</v>
      </c>
      <c r="E63" s="278"/>
      <c r="F63" s="536"/>
      <c r="G63" s="537"/>
      <c r="H63" s="537"/>
      <c r="I63" s="307"/>
    </row>
    <row r="64" spans="1:9" ht="15" x14ac:dyDescent="0.2">
      <c r="A64" s="6" t="s">
        <v>19</v>
      </c>
      <c r="B64" s="50">
        <v>520924490.97000003</v>
      </c>
      <c r="C64" s="9">
        <v>46</v>
      </c>
      <c r="D64" s="408">
        <f t="shared" ref="D64:D74" si="2">B64/$B$74</f>
        <v>5.9811535672711989E-2</v>
      </c>
      <c r="E64" s="278"/>
      <c r="F64" s="536"/>
      <c r="G64" s="537"/>
      <c r="H64" s="537"/>
      <c r="I64" s="307"/>
    </row>
    <row r="65" spans="1:9" ht="15" x14ac:dyDescent="0.2">
      <c r="A65" s="6" t="s">
        <v>20</v>
      </c>
      <c r="B65" s="50">
        <v>232740029.94</v>
      </c>
      <c r="C65" s="9">
        <v>23</v>
      </c>
      <c r="D65" s="408">
        <f t="shared" si="2"/>
        <v>2.6722757030108703E-2</v>
      </c>
      <c r="E65" s="278"/>
      <c r="F65" s="536"/>
      <c r="G65" s="537"/>
      <c r="H65" s="537"/>
      <c r="I65" s="307"/>
    </row>
    <row r="66" spans="1:9" ht="15" x14ac:dyDescent="0.2">
      <c r="A66" s="6" t="s">
        <v>21</v>
      </c>
      <c r="B66" s="65"/>
      <c r="C66" s="70"/>
      <c r="D66" s="408">
        <f t="shared" si="2"/>
        <v>0</v>
      </c>
      <c r="E66" s="278"/>
      <c r="F66" s="536"/>
      <c r="G66" s="537"/>
      <c r="H66" s="537"/>
      <c r="I66" s="307"/>
    </row>
    <row r="67" spans="1:9" x14ac:dyDescent="0.2">
      <c r="A67" s="6" t="s">
        <v>22</v>
      </c>
      <c r="B67" s="40"/>
      <c r="C67" s="40"/>
      <c r="D67" s="408">
        <f t="shared" si="2"/>
        <v>0</v>
      </c>
      <c r="E67" s="278"/>
      <c r="F67" s="307"/>
      <c r="G67" s="307"/>
      <c r="H67" s="307"/>
      <c r="I67" s="307"/>
    </row>
    <row r="68" spans="1:9" x14ac:dyDescent="0.2">
      <c r="A68" s="6" t="s">
        <v>23</v>
      </c>
      <c r="B68" s="40"/>
      <c r="C68" s="40"/>
      <c r="D68" s="408">
        <f t="shared" si="2"/>
        <v>0</v>
      </c>
      <c r="E68" s="278"/>
      <c r="F68" s="307"/>
      <c r="G68" s="307"/>
      <c r="H68" s="307"/>
      <c r="I68" s="307"/>
    </row>
    <row r="69" spans="1:9" x14ac:dyDescent="0.2">
      <c r="A69" s="6" t="s">
        <v>24</v>
      </c>
      <c r="B69" s="40"/>
      <c r="C69" s="40"/>
      <c r="D69" s="408">
        <f t="shared" si="2"/>
        <v>0</v>
      </c>
      <c r="E69" s="278"/>
      <c r="F69" s="307"/>
      <c r="G69" s="307"/>
      <c r="H69" s="307"/>
      <c r="I69" s="307"/>
    </row>
    <row r="70" spans="1:9" x14ac:dyDescent="0.2">
      <c r="A70" s="6" t="s">
        <v>25</v>
      </c>
      <c r="B70" s="40"/>
      <c r="C70" s="40"/>
      <c r="D70" s="408">
        <f t="shared" si="2"/>
        <v>0</v>
      </c>
      <c r="E70" s="278"/>
      <c r="F70" s="307"/>
      <c r="G70" s="307"/>
      <c r="H70" s="307"/>
      <c r="I70" s="307"/>
    </row>
    <row r="71" spans="1:9" x14ac:dyDescent="0.2">
      <c r="A71" s="6" t="s">
        <v>26</v>
      </c>
      <c r="B71" s="40"/>
      <c r="C71" s="40"/>
      <c r="D71" s="408">
        <f t="shared" si="2"/>
        <v>0</v>
      </c>
      <c r="E71" s="278"/>
    </row>
    <row r="72" spans="1:9" x14ac:dyDescent="0.2">
      <c r="A72" s="6" t="s">
        <v>27</v>
      </c>
      <c r="B72" s="40"/>
      <c r="C72" s="40"/>
      <c r="D72" s="408">
        <f t="shared" si="2"/>
        <v>0</v>
      </c>
      <c r="E72" s="278"/>
    </row>
    <row r="73" spans="1:9" ht="13.5" thickBot="1" x14ac:dyDescent="0.25">
      <c r="A73" s="25" t="s">
        <v>28</v>
      </c>
      <c r="B73" s="63"/>
      <c r="C73" s="63"/>
      <c r="D73" s="409">
        <f t="shared" si="2"/>
        <v>0</v>
      </c>
      <c r="E73" s="278"/>
    </row>
    <row r="74" spans="1:9" ht="13.5" thickTop="1" x14ac:dyDescent="0.2">
      <c r="A74" s="1" t="s">
        <v>4</v>
      </c>
      <c r="B74" s="5">
        <f>SUM(B63:B73)</f>
        <v>8709431802.9300003</v>
      </c>
      <c r="C74" s="5">
        <f>SUM(C63:C73)</f>
        <v>768</v>
      </c>
      <c r="D74" s="410">
        <f t="shared" si="2"/>
        <v>1</v>
      </c>
      <c r="E74" s="278"/>
    </row>
    <row r="75" spans="1:9" x14ac:dyDescent="0.2">
      <c r="A75" s="2"/>
      <c r="B75" s="561"/>
      <c r="C75" s="561"/>
      <c r="E75" s="278"/>
    </row>
    <row r="76" spans="1:9" x14ac:dyDescent="0.2">
      <c r="A76" s="2"/>
      <c r="B76" s="561"/>
      <c r="C76" s="561"/>
    </row>
    <row r="77" spans="1:9" x14ac:dyDescent="0.2">
      <c r="A77" s="42" t="s">
        <v>34</v>
      </c>
      <c r="B77" s="84"/>
      <c r="C77" s="84"/>
    </row>
    <row r="78" spans="1:9" x14ac:dyDescent="0.2">
      <c r="A78" s="55"/>
      <c r="B78" s="562"/>
      <c r="C78" s="562"/>
      <c r="E78" s="278"/>
    </row>
    <row r="79" spans="1:9" x14ac:dyDescent="0.2">
      <c r="A79" s="57" t="s">
        <v>29</v>
      </c>
      <c r="B79" s="563" t="s">
        <v>16</v>
      </c>
      <c r="C79" s="564" t="s">
        <v>211</v>
      </c>
      <c r="D79" s="299" t="s">
        <v>35</v>
      </c>
      <c r="E79" s="278"/>
    </row>
    <row r="80" spans="1:9" x14ac:dyDescent="0.2">
      <c r="A80" s="75" t="s">
        <v>18</v>
      </c>
      <c r="B80" s="23">
        <v>8290279658.71</v>
      </c>
      <c r="C80" s="73">
        <v>736</v>
      </c>
      <c r="D80" s="408">
        <f>B80/$B$74</f>
        <v>0.95187376700291859</v>
      </c>
      <c r="E80" s="278"/>
    </row>
    <row r="81" spans="1:22" x14ac:dyDescent="0.2">
      <c r="A81" s="80" t="s">
        <v>19</v>
      </c>
      <c r="B81" s="50">
        <v>299146257.97000003</v>
      </c>
      <c r="C81" s="9">
        <v>23</v>
      </c>
      <c r="D81" s="408">
        <f t="shared" ref="D81:D91" si="3">B81/$B$74</f>
        <v>3.4347390821679341E-2</v>
      </c>
      <c r="E81" s="278"/>
    </row>
    <row r="82" spans="1:22" x14ac:dyDescent="0.2">
      <c r="A82" s="80" t="s">
        <v>20</v>
      </c>
      <c r="B82" s="50">
        <v>91195952.25</v>
      </c>
      <c r="C82" s="9">
        <v>8</v>
      </c>
      <c r="D82" s="408">
        <f t="shared" si="3"/>
        <v>1.0470941654232844E-2</v>
      </c>
      <c r="E82" s="278"/>
    </row>
    <row r="83" spans="1:22" x14ac:dyDescent="0.2">
      <c r="A83" s="80" t="s">
        <v>21</v>
      </c>
      <c r="B83" s="17">
        <v>28809934</v>
      </c>
      <c r="C83" s="70">
        <v>1</v>
      </c>
      <c r="D83" s="408">
        <f t="shared" si="3"/>
        <v>3.3079005211692283E-3</v>
      </c>
      <c r="E83" s="278"/>
    </row>
    <row r="84" spans="1:22" x14ac:dyDescent="0.2">
      <c r="A84" s="80" t="s">
        <v>22</v>
      </c>
      <c r="B84" s="17"/>
      <c r="C84" s="70"/>
      <c r="D84" s="408">
        <f t="shared" si="3"/>
        <v>0</v>
      </c>
      <c r="E84" s="278"/>
    </row>
    <row r="85" spans="1:22" x14ac:dyDescent="0.2">
      <c r="A85" s="80" t="s">
        <v>23</v>
      </c>
      <c r="B85" s="17"/>
      <c r="C85" s="70"/>
      <c r="D85" s="408">
        <f t="shared" si="3"/>
        <v>0</v>
      </c>
      <c r="E85" s="278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</row>
    <row r="86" spans="1:22" x14ac:dyDescent="0.2">
      <c r="A86" s="80" t="s">
        <v>24</v>
      </c>
      <c r="B86" s="17"/>
      <c r="C86" s="70"/>
      <c r="D86" s="408">
        <f t="shared" si="3"/>
        <v>0</v>
      </c>
      <c r="E86" s="278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</row>
    <row r="87" spans="1:22" ht="15" x14ac:dyDescent="0.25">
      <c r="A87" s="80" t="s">
        <v>25</v>
      </c>
      <c r="B87" s="40"/>
      <c r="C87" s="40"/>
      <c r="D87" s="408">
        <f t="shared" si="3"/>
        <v>0</v>
      </c>
      <c r="G87" s="307"/>
      <c r="H87" s="536"/>
      <c r="I87" s="536"/>
      <c r="J87" s="536"/>
      <c r="K87" s="536"/>
      <c r="L87" s="536"/>
      <c r="M87" s="536"/>
      <c r="N87" s="536"/>
      <c r="O87" s="536"/>
      <c r="P87" s="536"/>
      <c r="Q87" s="536"/>
      <c r="R87" s="536"/>
      <c r="S87" s="538"/>
      <c r="T87" s="307"/>
      <c r="U87" s="307"/>
      <c r="V87" s="307"/>
    </row>
    <row r="88" spans="1:22" ht="15" x14ac:dyDescent="0.2">
      <c r="A88" s="80" t="s">
        <v>26</v>
      </c>
      <c r="B88" s="40"/>
      <c r="C88" s="40"/>
      <c r="D88" s="408">
        <f t="shared" si="3"/>
        <v>0</v>
      </c>
      <c r="G88" s="536"/>
      <c r="H88" s="537"/>
      <c r="I88" s="537"/>
      <c r="J88" s="537"/>
      <c r="K88" s="537"/>
      <c r="L88" s="537"/>
      <c r="M88" s="537"/>
      <c r="N88" s="537"/>
      <c r="O88" s="537"/>
      <c r="P88" s="537"/>
      <c r="Q88" s="537"/>
      <c r="R88" s="537"/>
      <c r="S88" s="537"/>
      <c r="T88" s="307"/>
      <c r="U88" s="307"/>
      <c r="V88" s="307"/>
    </row>
    <row r="89" spans="1:22" ht="15" x14ac:dyDescent="0.2">
      <c r="A89" s="80" t="s">
        <v>27</v>
      </c>
      <c r="B89" s="40"/>
      <c r="C89" s="40"/>
      <c r="D89" s="408">
        <f t="shared" si="3"/>
        <v>0</v>
      </c>
      <c r="G89" s="536"/>
      <c r="H89" s="536"/>
      <c r="I89" s="536"/>
      <c r="J89" s="536"/>
      <c r="K89" s="537"/>
      <c r="L89" s="537"/>
      <c r="M89" s="537"/>
      <c r="N89" s="537"/>
      <c r="O89" s="537"/>
      <c r="P89" s="537"/>
      <c r="Q89" s="537"/>
      <c r="R89" s="537"/>
      <c r="S89" s="537"/>
      <c r="T89" s="307"/>
      <c r="U89" s="307"/>
      <c r="V89" s="307"/>
    </row>
    <row r="90" spans="1:22" ht="15.75" thickBot="1" x14ac:dyDescent="0.25">
      <c r="A90" s="36" t="s">
        <v>28</v>
      </c>
      <c r="B90" s="63"/>
      <c r="C90" s="63"/>
      <c r="D90" s="409">
        <f t="shared" si="3"/>
        <v>0</v>
      </c>
      <c r="G90" s="536"/>
      <c r="H90" s="537"/>
      <c r="I90" s="537"/>
      <c r="J90" s="537"/>
      <c r="K90" s="537"/>
      <c r="L90" s="537"/>
      <c r="M90" s="537"/>
      <c r="N90" s="537"/>
      <c r="O90" s="537"/>
      <c r="P90" s="537"/>
      <c r="Q90" s="537"/>
      <c r="R90" s="537"/>
      <c r="S90" s="537"/>
      <c r="T90" s="307"/>
      <c r="U90" s="307"/>
      <c r="V90" s="307"/>
    </row>
    <row r="91" spans="1:22" ht="15.75" thickTop="1" x14ac:dyDescent="0.2">
      <c r="A91" s="65" t="s">
        <v>4</v>
      </c>
      <c r="B91" s="155">
        <f>SUM(B80:B90)</f>
        <v>8709431802.9300003</v>
      </c>
      <c r="C91" s="155">
        <f>SUM(C80:C90)</f>
        <v>768</v>
      </c>
      <c r="D91" s="410">
        <f t="shared" si="3"/>
        <v>1</v>
      </c>
      <c r="G91" s="536"/>
      <c r="H91" s="537"/>
      <c r="I91" s="537"/>
      <c r="J91" s="537"/>
      <c r="K91" s="537"/>
      <c r="L91" s="537"/>
      <c r="M91" s="537"/>
      <c r="N91" s="537"/>
      <c r="O91" s="537"/>
      <c r="P91" s="537"/>
      <c r="Q91" s="537"/>
      <c r="R91" s="537"/>
      <c r="S91" s="537"/>
      <c r="T91" s="307"/>
      <c r="U91" s="307"/>
      <c r="V91" s="307"/>
    </row>
    <row r="92" spans="1:22" ht="15" x14ac:dyDescent="0.2">
      <c r="A92" s="215"/>
      <c r="B92" s="216"/>
      <c r="C92" s="216"/>
      <c r="D92" s="414"/>
      <c r="G92" s="536"/>
      <c r="H92" s="537"/>
      <c r="I92" s="537"/>
      <c r="J92" s="537"/>
      <c r="K92" s="537"/>
      <c r="L92" s="537"/>
      <c r="M92" s="537"/>
      <c r="N92" s="537"/>
      <c r="O92" s="537"/>
      <c r="P92" s="537"/>
      <c r="Q92" s="537"/>
      <c r="R92" s="537"/>
      <c r="S92" s="537"/>
      <c r="T92" s="307"/>
      <c r="U92" s="307"/>
      <c r="V92" s="307"/>
    </row>
    <row r="93" spans="1:22" ht="15" x14ac:dyDescent="0.2">
      <c r="G93" s="536"/>
      <c r="H93" s="537"/>
      <c r="I93" s="537"/>
      <c r="J93" s="537"/>
      <c r="K93" s="537"/>
      <c r="L93" s="537"/>
      <c r="M93" s="537"/>
      <c r="N93" s="537"/>
      <c r="O93" s="537"/>
      <c r="P93" s="537"/>
      <c r="Q93" s="537"/>
      <c r="R93" s="537"/>
      <c r="S93" s="537"/>
      <c r="T93" s="307"/>
      <c r="U93" s="307"/>
      <c r="V93" s="307"/>
    </row>
    <row r="94" spans="1:22" ht="15" x14ac:dyDescent="0.2">
      <c r="A94" s="635" t="s">
        <v>189</v>
      </c>
      <c r="B94" s="634"/>
      <c r="C94" s="634"/>
      <c r="D94" s="634"/>
      <c r="E94" s="634"/>
      <c r="F94" s="634"/>
      <c r="G94" s="536"/>
      <c r="H94" s="536"/>
      <c r="I94" s="536"/>
      <c r="J94" s="536"/>
      <c r="K94" s="537"/>
      <c r="L94" s="537"/>
      <c r="M94" s="537"/>
      <c r="N94" s="537"/>
      <c r="O94" s="537"/>
      <c r="P94" s="537"/>
      <c r="Q94" s="537"/>
      <c r="R94" s="537"/>
      <c r="S94" s="537"/>
      <c r="T94" s="307"/>
      <c r="U94" s="307"/>
      <c r="V94" s="307"/>
    </row>
    <row r="95" spans="1:22" ht="15" x14ac:dyDescent="0.2">
      <c r="A95" s="296" t="s">
        <v>14</v>
      </c>
      <c r="B95" s="297"/>
      <c r="C95" s="297"/>
      <c r="D95" s="297"/>
      <c r="E95" s="297"/>
      <c r="F95" s="297"/>
      <c r="G95" s="536"/>
      <c r="H95" s="537"/>
      <c r="I95" s="537"/>
      <c r="J95" s="537"/>
      <c r="K95" s="537"/>
      <c r="L95" s="537"/>
      <c r="M95" s="537"/>
      <c r="N95" s="537"/>
      <c r="O95" s="537"/>
      <c r="P95" s="537"/>
      <c r="Q95" s="537"/>
      <c r="R95" s="537"/>
      <c r="S95" s="537"/>
      <c r="T95" s="307"/>
      <c r="U95" s="307"/>
      <c r="V95" s="307"/>
    </row>
    <row r="96" spans="1:22" ht="15" x14ac:dyDescent="0.2">
      <c r="G96" s="536"/>
      <c r="H96" s="537"/>
      <c r="I96" s="537"/>
      <c r="J96" s="537"/>
      <c r="K96" s="537"/>
      <c r="L96" s="537"/>
      <c r="M96" s="537"/>
      <c r="N96" s="537"/>
      <c r="O96" s="537"/>
      <c r="P96" s="537"/>
      <c r="Q96" s="537"/>
      <c r="R96" s="537"/>
      <c r="S96" s="537"/>
      <c r="T96" s="307"/>
      <c r="U96" s="307"/>
      <c r="V96" s="307"/>
    </row>
    <row r="97" spans="1:22" ht="15" x14ac:dyDescent="0.2">
      <c r="A97" s="57" t="s">
        <v>190</v>
      </c>
      <c r="B97" s="48" t="s">
        <v>16</v>
      </c>
      <c r="C97" s="58" t="s">
        <v>17</v>
      </c>
      <c r="D97" s="299" t="s">
        <v>35</v>
      </c>
      <c r="G97" s="536"/>
      <c r="H97" s="537"/>
      <c r="I97" s="537"/>
      <c r="J97" s="537"/>
      <c r="K97" s="537"/>
      <c r="L97" s="537"/>
      <c r="M97" s="537"/>
      <c r="N97" s="537"/>
      <c r="O97" s="537"/>
      <c r="P97" s="537"/>
      <c r="Q97" s="537"/>
      <c r="R97" s="537"/>
      <c r="S97" s="537"/>
      <c r="T97" s="307"/>
      <c r="U97" s="307"/>
      <c r="V97" s="307"/>
    </row>
    <row r="98" spans="1:22" ht="15" x14ac:dyDescent="0.2">
      <c r="A98" s="75" t="s">
        <v>191</v>
      </c>
      <c r="B98" s="23">
        <v>10479071141.290001</v>
      </c>
      <c r="C98" s="73">
        <v>16277</v>
      </c>
      <c r="D98" s="408">
        <f t="shared" ref="D98:D104" si="4">B98/$B$104</f>
        <v>0.19365823316300407</v>
      </c>
      <c r="E98" s="278"/>
      <c r="G98" s="536"/>
      <c r="H98" s="537"/>
      <c r="I98" s="537"/>
      <c r="J98" s="537"/>
      <c r="K98" s="537"/>
      <c r="L98" s="537"/>
      <c r="M98" s="537"/>
      <c r="N98" s="537"/>
      <c r="O98" s="537"/>
      <c r="P98" s="537"/>
      <c r="Q98" s="537"/>
      <c r="R98" s="537"/>
      <c r="S98" s="537"/>
      <c r="T98" s="307"/>
      <c r="U98" s="307"/>
      <c r="V98" s="307"/>
    </row>
    <row r="99" spans="1:22" ht="15" x14ac:dyDescent="0.2">
      <c r="A99" s="80" t="s">
        <v>192</v>
      </c>
      <c r="B99" s="50">
        <v>25737947492.07</v>
      </c>
      <c r="C99" s="9">
        <v>18257</v>
      </c>
      <c r="D99" s="408">
        <f t="shared" si="4"/>
        <v>0.4756495465439563</v>
      </c>
      <c r="E99" s="278"/>
      <c r="G99" s="536"/>
      <c r="H99" s="537"/>
      <c r="I99" s="537"/>
      <c r="J99" s="537"/>
      <c r="K99" s="537"/>
      <c r="L99" s="537"/>
      <c r="M99" s="537"/>
      <c r="N99" s="537"/>
      <c r="O99" s="537"/>
      <c r="P99" s="537"/>
      <c r="Q99" s="537"/>
      <c r="R99" s="537"/>
      <c r="S99" s="537"/>
      <c r="T99" s="307"/>
      <c r="U99" s="307"/>
      <c r="V99" s="307"/>
    </row>
    <row r="100" spans="1:22" ht="15" x14ac:dyDescent="0.2">
      <c r="A100" s="80" t="s">
        <v>193</v>
      </c>
      <c r="B100" s="50">
        <v>11393996992.9</v>
      </c>
      <c r="C100" s="9">
        <v>4799</v>
      </c>
      <c r="D100" s="408">
        <f t="shared" si="4"/>
        <v>0.21056649931646179</v>
      </c>
      <c r="E100" s="278"/>
      <c r="G100" s="536"/>
      <c r="H100" s="537"/>
      <c r="I100" s="537"/>
      <c r="J100" s="537"/>
      <c r="K100" s="537"/>
      <c r="L100" s="537"/>
      <c r="M100" s="537"/>
      <c r="N100" s="537"/>
      <c r="O100" s="537"/>
      <c r="P100" s="537"/>
      <c r="Q100" s="537"/>
      <c r="R100" s="537"/>
      <c r="S100" s="537"/>
      <c r="T100" s="307"/>
      <c r="U100" s="307"/>
      <c r="V100" s="307"/>
    </row>
    <row r="101" spans="1:22" ht="15" x14ac:dyDescent="0.2">
      <c r="A101" s="80" t="s">
        <v>194</v>
      </c>
      <c r="B101" s="17">
        <v>3821644248.6399999</v>
      </c>
      <c r="C101" s="70">
        <v>1131</v>
      </c>
      <c r="D101" s="408">
        <f t="shared" si="4"/>
        <v>7.062580862277372E-2</v>
      </c>
      <c r="E101" s="278"/>
      <c r="G101" s="536"/>
      <c r="H101" s="537"/>
      <c r="I101" s="537"/>
      <c r="J101" s="537"/>
      <c r="K101" s="537"/>
      <c r="L101" s="537"/>
      <c r="M101" s="537"/>
      <c r="N101" s="537"/>
      <c r="O101" s="537"/>
      <c r="P101" s="537"/>
      <c r="Q101" s="537"/>
      <c r="R101" s="537"/>
      <c r="S101" s="537"/>
      <c r="T101" s="307"/>
      <c r="U101" s="307"/>
      <c r="V101" s="307"/>
    </row>
    <row r="102" spans="1:22" ht="15" x14ac:dyDescent="0.2">
      <c r="A102" s="80" t="s">
        <v>195</v>
      </c>
      <c r="B102" s="17">
        <v>1397248333.1400001</v>
      </c>
      <c r="C102" s="70">
        <v>319</v>
      </c>
      <c r="D102" s="408">
        <f t="shared" si="4"/>
        <v>2.5821815677886006E-2</v>
      </c>
      <c r="E102" s="278"/>
      <c r="G102" s="536"/>
      <c r="H102" s="537"/>
      <c r="I102" s="537"/>
      <c r="J102" s="537"/>
      <c r="K102" s="537"/>
      <c r="L102" s="537"/>
      <c r="M102" s="537"/>
      <c r="N102" s="537"/>
      <c r="O102" s="537"/>
      <c r="P102" s="537"/>
      <c r="Q102" s="537"/>
      <c r="R102" s="537"/>
      <c r="S102" s="537"/>
      <c r="T102" s="307"/>
      <c r="U102" s="307"/>
      <c r="V102" s="307"/>
    </row>
    <row r="103" spans="1:22" ht="15.75" thickBot="1" x14ac:dyDescent="0.25">
      <c r="A103" s="36" t="s">
        <v>196</v>
      </c>
      <c r="B103" s="63">
        <v>1281249216.75</v>
      </c>
      <c r="C103" s="63">
        <v>200</v>
      </c>
      <c r="D103" s="409">
        <f t="shared" si="4"/>
        <v>2.3678096675918078E-2</v>
      </c>
      <c r="E103" s="278"/>
      <c r="G103" s="536"/>
      <c r="H103" s="536"/>
      <c r="I103" s="536"/>
      <c r="J103" s="536"/>
      <c r="K103" s="537"/>
      <c r="L103" s="537"/>
      <c r="M103" s="537"/>
      <c r="N103" s="537"/>
      <c r="O103" s="537"/>
      <c r="P103" s="537"/>
      <c r="Q103" s="537"/>
      <c r="R103" s="537"/>
      <c r="S103" s="537"/>
      <c r="T103" s="307"/>
      <c r="U103" s="307"/>
      <c r="V103" s="307"/>
    </row>
    <row r="104" spans="1:22" ht="15.75" thickTop="1" x14ac:dyDescent="0.2">
      <c r="A104" s="65" t="s">
        <v>4</v>
      </c>
      <c r="B104" s="155">
        <f>SUM(B98:B103)</f>
        <v>54111157424.790001</v>
      </c>
      <c r="C104" s="155">
        <f>SUM(C98:C103)</f>
        <v>40983</v>
      </c>
      <c r="D104" s="410">
        <f t="shared" si="4"/>
        <v>1</v>
      </c>
      <c r="E104" s="278"/>
      <c r="G104" s="536"/>
      <c r="H104" s="537"/>
      <c r="I104" s="537"/>
      <c r="J104" s="537"/>
      <c r="K104" s="537"/>
      <c r="L104" s="537"/>
      <c r="M104" s="537"/>
      <c r="N104" s="537"/>
      <c r="O104" s="537"/>
      <c r="P104" s="537"/>
      <c r="Q104" s="537"/>
      <c r="R104" s="537"/>
      <c r="S104" s="537"/>
      <c r="T104" s="307"/>
      <c r="U104" s="307"/>
      <c r="V104" s="307"/>
    </row>
    <row r="105" spans="1:22" ht="15" x14ac:dyDescent="0.2">
      <c r="C105" s="278"/>
      <c r="G105" s="536"/>
      <c r="H105" s="537"/>
      <c r="I105" s="537"/>
      <c r="J105" s="537"/>
      <c r="K105" s="537"/>
      <c r="L105" s="537"/>
      <c r="M105" s="537"/>
      <c r="N105" s="537"/>
      <c r="O105" s="537"/>
      <c r="P105" s="537"/>
      <c r="Q105" s="537"/>
      <c r="R105" s="537"/>
      <c r="S105" s="537"/>
      <c r="T105" s="307"/>
      <c r="U105" s="307"/>
      <c r="V105" s="307"/>
    </row>
    <row r="106" spans="1:22" ht="15" x14ac:dyDescent="0.25">
      <c r="G106" s="536"/>
      <c r="H106" s="537"/>
      <c r="I106" s="537"/>
      <c r="J106" s="537"/>
      <c r="K106" s="537"/>
      <c r="L106" s="537"/>
      <c r="M106" s="538"/>
      <c r="N106" s="538"/>
      <c r="O106" s="538"/>
      <c r="P106" s="538"/>
      <c r="Q106" s="538"/>
      <c r="R106" s="538"/>
      <c r="S106" s="538"/>
      <c r="T106" s="307"/>
      <c r="U106" s="307"/>
      <c r="V106" s="307"/>
    </row>
    <row r="107" spans="1:22" ht="15" x14ac:dyDescent="0.2">
      <c r="A107" s="637" t="s">
        <v>30</v>
      </c>
      <c r="B107" s="637"/>
      <c r="C107" s="637"/>
      <c r="D107" s="637"/>
      <c r="E107" s="637"/>
      <c r="F107" s="637"/>
      <c r="G107" s="307"/>
      <c r="H107" s="537"/>
      <c r="I107" s="537"/>
      <c r="J107" s="53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</row>
    <row r="108" spans="1:22" ht="15" x14ac:dyDescent="0.2">
      <c r="G108" s="307"/>
      <c r="H108" s="537"/>
      <c r="I108" s="537"/>
      <c r="J108" s="53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</row>
    <row r="109" spans="1:22" ht="15" x14ac:dyDescent="0.2">
      <c r="A109" s="57" t="s">
        <v>190</v>
      </c>
      <c r="B109" s="48" t="s">
        <v>16</v>
      </c>
      <c r="C109" s="58" t="s">
        <v>17</v>
      </c>
      <c r="D109" s="299" t="s">
        <v>35</v>
      </c>
      <c r="G109" s="307"/>
      <c r="H109" s="537"/>
      <c r="I109" s="537"/>
      <c r="J109" s="53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</row>
    <row r="110" spans="1:22" x14ac:dyDescent="0.2">
      <c r="A110" s="75" t="s">
        <v>197</v>
      </c>
      <c r="B110" s="23">
        <v>561505676.52999997</v>
      </c>
      <c r="C110" s="73">
        <v>248</v>
      </c>
      <c r="D110" s="408">
        <f>B110/$B$116</f>
        <v>6.4470988376273256E-2</v>
      </c>
      <c r="E110" s="278"/>
      <c r="H110" s="307"/>
      <c r="I110" s="307"/>
      <c r="J110" s="307"/>
      <c r="K110" s="307"/>
    </row>
    <row r="111" spans="1:22" x14ac:dyDescent="0.2">
      <c r="A111" s="80" t="s">
        <v>198</v>
      </c>
      <c r="B111" s="50">
        <v>813059406.85000002</v>
      </c>
      <c r="C111" s="9">
        <v>111</v>
      </c>
      <c r="D111" s="408">
        <f t="shared" ref="D111:D115" si="5">B111/$B$116</f>
        <v>9.3353897848698533E-2</v>
      </c>
      <c r="E111" s="278"/>
      <c r="H111" s="307"/>
      <c r="I111" s="307"/>
      <c r="J111" s="307"/>
      <c r="K111" s="307"/>
    </row>
    <row r="112" spans="1:22" x14ac:dyDescent="0.2">
      <c r="A112" s="80" t="s">
        <v>199</v>
      </c>
      <c r="B112" s="50">
        <v>1692365907.8399999</v>
      </c>
      <c r="C112" s="9">
        <v>118</v>
      </c>
      <c r="D112" s="408">
        <f t="shared" si="5"/>
        <v>0.19431415804560323</v>
      </c>
      <c r="E112" s="278"/>
      <c r="H112" s="307"/>
      <c r="I112" s="307"/>
      <c r="J112" s="307"/>
      <c r="K112" s="307"/>
    </row>
    <row r="113" spans="1:13" x14ac:dyDescent="0.2">
      <c r="A113" s="80" t="s">
        <v>200</v>
      </c>
      <c r="B113" s="17">
        <v>2781563516.1399999</v>
      </c>
      <c r="C113" s="70">
        <v>85</v>
      </c>
      <c r="D113" s="408">
        <f t="shared" si="5"/>
        <v>0.31937370646928182</v>
      </c>
      <c r="E113" s="278"/>
      <c r="H113" s="307"/>
      <c r="I113" s="307"/>
      <c r="J113" s="307"/>
      <c r="K113" s="307"/>
    </row>
    <row r="114" spans="1:13" x14ac:dyDescent="0.2">
      <c r="A114" s="80" t="s">
        <v>201</v>
      </c>
      <c r="B114" s="17">
        <v>2431019119.5599999</v>
      </c>
      <c r="C114" s="70">
        <v>35</v>
      </c>
      <c r="D114" s="408">
        <f t="shared" si="5"/>
        <v>0.27912488145839265</v>
      </c>
      <c r="E114" s="278"/>
    </row>
    <row r="115" spans="1:13" ht="13.5" thickBot="1" x14ac:dyDescent="0.25">
      <c r="A115" s="36" t="s">
        <v>202</v>
      </c>
      <c r="B115" s="63">
        <v>429918176</v>
      </c>
      <c r="C115" s="554">
        <v>3</v>
      </c>
      <c r="D115" s="409">
        <f t="shared" si="5"/>
        <v>4.9362367801750497E-2</v>
      </c>
      <c r="E115" s="278"/>
    </row>
    <row r="116" spans="1:13" ht="13.5" thickTop="1" x14ac:dyDescent="0.2">
      <c r="A116" s="65" t="s">
        <v>4</v>
      </c>
      <c r="B116" s="155">
        <f>SUM(B110:B115)</f>
        <v>8709431802.9200001</v>
      </c>
      <c r="C116" s="155">
        <f>SUM(C110:C115)</f>
        <v>600</v>
      </c>
      <c r="D116" s="410">
        <f>B116/$B$116</f>
        <v>1</v>
      </c>
      <c r="E116" s="278"/>
    </row>
    <row r="120" spans="1:13" x14ac:dyDescent="0.2">
      <c r="A120" s="635" t="s">
        <v>203</v>
      </c>
      <c r="B120" s="634"/>
      <c r="C120" s="634"/>
      <c r="D120" s="634"/>
      <c r="E120" s="634"/>
      <c r="F120" s="634"/>
      <c r="G120" s="634"/>
      <c r="H120" s="634"/>
      <c r="I120" s="634"/>
      <c r="J120" s="634"/>
      <c r="K120" s="634"/>
      <c r="L120" s="634"/>
      <c r="M120" s="572"/>
    </row>
    <row r="121" spans="1:13" s="317" customFormat="1" x14ac:dyDescent="0.2">
      <c r="A121" s="310"/>
      <c r="B121" s="311" t="s">
        <v>4</v>
      </c>
      <c r="C121" s="312" t="s">
        <v>37</v>
      </c>
      <c r="D121" s="312" t="s">
        <v>38</v>
      </c>
      <c r="E121" s="313" t="s">
        <v>39</v>
      </c>
      <c r="F121" s="314" t="s">
        <v>40</v>
      </c>
      <c r="G121" s="315" t="s">
        <v>41</v>
      </c>
      <c r="H121" s="315" t="s">
        <v>42</v>
      </c>
      <c r="I121" s="315" t="s">
        <v>43</v>
      </c>
      <c r="J121" s="315" t="s">
        <v>44</v>
      </c>
      <c r="K121" s="315" t="s">
        <v>45</v>
      </c>
      <c r="L121" s="315" t="s">
        <v>46</v>
      </c>
      <c r="M121" s="316" t="s">
        <v>47</v>
      </c>
    </row>
    <row r="122" spans="1:13" x14ac:dyDescent="0.2">
      <c r="A122" s="249" t="s">
        <v>48</v>
      </c>
      <c r="B122" s="154">
        <f>SUM(C122:M122)</f>
        <v>8754130237.3699989</v>
      </c>
      <c r="C122" s="154">
        <v>3442264715.79</v>
      </c>
      <c r="D122" s="154">
        <v>2500486310.5599999</v>
      </c>
      <c r="E122" s="154">
        <v>2755851765.3899999</v>
      </c>
      <c r="F122" s="154">
        <v>47796355.380000003</v>
      </c>
      <c r="G122" s="154">
        <v>7731090.25</v>
      </c>
      <c r="H122" s="154"/>
      <c r="I122" s="154">
        <v>0</v>
      </c>
      <c r="J122" s="154">
        <v>0</v>
      </c>
      <c r="K122" s="154">
        <v>0</v>
      </c>
      <c r="L122" s="154">
        <v>0</v>
      </c>
      <c r="M122" s="154">
        <v>0</v>
      </c>
    </row>
    <row r="123" spans="1:13" x14ac:dyDescent="0.2">
      <c r="A123" s="250" t="s">
        <v>49</v>
      </c>
      <c r="B123" s="154">
        <f t="shared" ref="B123:B140" si="6">SUM(C123:M123)</f>
        <v>1833353735.3499999</v>
      </c>
      <c r="C123" s="154">
        <v>346222810.06999999</v>
      </c>
      <c r="D123" s="154">
        <v>407572007.08999997</v>
      </c>
      <c r="E123" s="154">
        <v>1026556628.8099999</v>
      </c>
      <c r="F123" s="154">
        <v>52162289.380000003</v>
      </c>
      <c r="G123" s="154">
        <v>840000</v>
      </c>
      <c r="H123" s="154"/>
      <c r="I123" s="154">
        <v>0</v>
      </c>
      <c r="J123" s="154">
        <v>0</v>
      </c>
      <c r="K123" s="154">
        <v>0</v>
      </c>
      <c r="L123" s="154">
        <v>0</v>
      </c>
      <c r="M123" s="154">
        <v>0</v>
      </c>
    </row>
    <row r="124" spans="1:13" x14ac:dyDescent="0.2">
      <c r="A124" s="250" t="s">
        <v>50</v>
      </c>
      <c r="B124" s="154">
        <f t="shared" si="6"/>
        <v>2544125639.5500002</v>
      </c>
      <c r="C124" s="154">
        <v>742754567.55999994</v>
      </c>
      <c r="D124" s="154">
        <v>638736075.73000002</v>
      </c>
      <c r="E124" s="154">
        <v>1131453526.3800001</v>
      </c>
      <c r="F124" s="154">
        <v>29030407</v>
      </c>
      <c r="G124" s="154">
        <v>2151062.88</v>
      </c>
      <c r="H124" s="154"/>
      <c r="I124" s="154">
        <v>0</v>
      </c>
      <c r="J124" s="154">
        <v>0</v>
      </c>
      <c r="K124" s="154">
        <v>0</v>
      </c>
      <c r="L124" s="154">
        <v>0</v>
      </c>
      <c r="M124" s="154">
        <v>0</v>
      </c>
    </row>
    <row r="125" spans="1:13" x14ac:dyDescent="0.2">
      <c r="A125" s="250" t="s">
        <v>51</v>
      </c>
      <c r="B125" s="154">
        <f t="shared" si="6"/>
        <v>25534407.109999999</v>
      </c>
      <c r="C125" s="154">
        <v>6565713.3600000003</v>
      </c>
      <c r="D125" s="154">
        <v>4786038.75</v>
      </c>
      <c r="E125" s="154">
        <v>12802655</v>
      </c>
      <c r="F125" s="154">
        <v>1380000</v>
      </c>
      <c r="G125" s="154"/>
      <c r="H125" s="154"/>
      <c r="I125" s="154">
        <v>0</v>
      </c>
      <c r="J125" s="154">
        <v>0</v>
      </c>
      <c r="K125" s="154">
        <v>0</v>
      </c>
      <c r="L125" s="154">
        <v>0</v>
      </c>
      <c r="M125" s="154">
        <v>0</v>
      </c>
    </row>
    <row r="126" spans="1:13" x14ac:dyDescent="0.2">
      <c r="A126" s="250" t="s">
        <v>52</v>
      </c>
      <c r="B126" s="154">
        <f t="shared" si="6"/>
        <v>1750697146.0600002</v>
      </c>
      <c r="C126" s="154">
        <v>535577464.01999998</v>
      </c>
      <c r="D126" s="154">
        <v>472363367.66000003</v>
      </c>
      <c r="E126" s="154">
        <v>723070307.19000006</v>
      </c>
      <c r="F126" s="154">
        <v>17262711.690000001</v>
      </c>
      <c r="G126" s="154">
        <v>2423295.5</v>
      </c>
      <c r="H126" s="154"/>
      <c r="I126" s="154">
        <v>0</v>
      </c>
      <c r="J126" s="154">
        <v>0</v>
      </c>
      <c r="K126" s="154">
        <v>0</v>
      </c>
      <c r="L126" s="154">
        <v>0</v>
      </c>
      <c r="M126" s="154">
        <v>0</v>
      </c>
    </row>
    <row r="127" spans="1:13" x14ac:dyDescent="0.2">
      <c r="A127" s="250" t="s">
        <v>53</v>
      </c>
      <c r="B127" s="154">
        <f t="shared" si="6"/>
        <v>1634363858.46</v>
      </c>
      <c r="C127" s="154">
        <v>356670561.16000003</v>
      </c>
      <c r="D127" s="154">
        <v>424992179.97000003</v>
      </c>
      <c r="E127" s="154">
        <v>846276851.13999999</v>
      </c>
      <c r="F127" s="154">
        <v>6424266.1900000004</v>
      </c>
      <c r="G127" s="154"/>
      <c r="H127" s="154"/>
      <c r="I127" s="154">
        <v>0</v>
      </c>
      <c r="J127" s="154">
        <v>0</v>
      </c>
      <c r="K127" s="154">
        <v>0</v>
      </c>
      <c r="L127" s="154">
        <v>0</v>
      </c>
      <c r="M127" s="154">
        <v>0</v>
      </c>
    </row>
    <row r="128" spans="1:13" x14ac:dyDescent="0.2">
      <c r="A128" s="250" t="s">
        <v>54</v>
      </c>
      <c r="B128" s="154">
        <f t="shared" si="6"/>
        <v>2444506866.5</v>
      </c>
      <c r="C128" s="154">
        <v>556899736.54999995</v>
      </c>
      <c r="D128" s="154">
        <v>606783675.20000005</v>
      </c>
      <c r="E128" s="154">
        <v>1237495646.47</v>
      </c>
      <c r="F128" s="154">
        <v>39531891.159999996</v>
      </c>
      <c r="G128" s="154">
        <v>3795917.12</v>
      </c>
      <c r="H128" s="154"/>
      <c r="I128" s="154">
        <v>0</v>
      </c>
      <c r="J128" s="154">
        <v>0</v>
      </c>
      <c r="K128" s="154">
        <v>0</v>
      </c>
      <c r="L128" s="154">
        <v>0</v>
      </c>
      <c r="M128" s="154">
        <v>0</v>
      </c>
    </row>
    <row r="129" spans="1:13" x14ac:dyDescent="0.2">
      <c r="A129" s="250" t="s">
        <v>56</v>
      </c>
      <c r="B129" s="154">
        <f t="shared" si="6"/>
        <v>2506017296.4300003</v>
      </c>
      <c r="C129" s="154">
        <v>436768144.30000001</v>
      </c>
      <c r="D129" s="154">
        <v>540459707.69000006</v>
      </c>
      <c r="E129" s="154">
        <v>1456076830.9400001</v>
      </c>
      <c r="F129" s="154">
        <v>71512613.5</v>
      </c>
      <c r="G129" s="154">
        <v>1200000</v>
      </c>
      <c r="H129" s="154"/>
      <c r="I129" s="154">
        <v>0</v>
      </c>
      <c r="J129" s="154">
        <v>0</v>
      </c>
      <c r="K129" s="154">
        <v>0</v>
      </c>
      <c r="L129" s="154">
        <v>0</v>
      </c>
      <c r="M129" s="154">
        <v>0</v>
      </c>
    </row>
    <row r="130" spans="1:13" x14ac:dyDescent="0.2">
      <c r="A130" s="250" t="s">
        <v>55</v>
      </c>
      <c r="B130" s="154">
        <f t="shared" si="6"/>
        <v>2040011746.29</v>
      </c>
      <c r="C130" s="154">
        <v>428807249.38</v>
      </c>
      <c r="D130" s="154">
        <v>586452363.05999994</v>
      </c>
      <c r="E130" s="154">
        <v>975062919.90999997</v>
      </c>
      <c r="F130" s="154">
        <v>49689213.939999998</v>
      </c>
      <c r="G130" s="154"/>
      <c r="H130" s="154"/>
      <c r="I130" s="154">
        <v>0</v>
      </c>
      <c r="J130" s="154">
        <v>0</v>
      </c>
      <c r="K130" s="154">
        <v>0</v>
      </c>
      <c r="L130" s="154">
        <v>0</v>
      </c>
      <c r="M130" s="154">
        <v>0</v>
      </c>
    </row>
    <row r="131" spans="1:13" x14ac:dyDescent="0.2">
      <c r="A131" s="250" t="s">
        <v>57</v>
      </c>
      <c r="B131" s="154">
        <f t="shared" si="6"/>
        <v>1090450084.45</v>
      </c>
      <c r="C131" s="154">
        <v>316460629.11000001</v>
      </c>
      <c r="D131" s="154">
        <v>322323474.58999997</v>
      </c>
      <c r="E131" s="154">
        <v>415694024.31</v>
      </c>
      <c r="F131" s="154">
        <v>35971956.439999998</v>
      </c>
      <c r="G131" s="154"/>
      <c r="H131" s="154"/>
      <c r="I131" s="154">
        <v>0</v>
      </c>
      <c r="J131" s="154">
        <v>0</v>
      </c>
      <c r="K131" s="154">
        <v>0</v>
      </c>
      <c r="L131" s="154">
        <v>0</v>
      </c>
      <c r="M131" s="154">
        <v>0</v>
      </c>
    </row>
    <row r="132" spans="1:13" x14ac:dyDescent="0.2">
      <c r="A132" s="250" t="s">
        <v>58</v>
      </c>
      <c r="B132" s="154">
        <f t="shared" si="6"/>
        <v>11704281771.379999</v>
      </c>
      <c r="C132" s="154">
        <v>8750795633.7099991</v>
      </c>
      <c r="D132" s="154">
        <v>1479462305.8599999</v>
      </c>
      <c r="E132" s="154">
        <v>1442937625.8099999</v>
      </c>
      <c r="F132" s="154">
        <v>25703281.75</v>
      </c>
      <c r="G132" s="154">
        <v>5382924.25</v>
      </c>
      <c r="H132" s="154"/>
      <c r="I132" s="154">
        <v>0</v>
      </c>
      <c r="J132" s="154">
        <v>0</v>
      </c>
      <c r="K132" s="154">
        <v>0</v>
      </c>
      <c r="L132" s="154">
        <v>0</v>
      </c>
      <c r="M132" s="154">
        <v>0</v>
      </c>
    </row>
    <row r="133" spans="1:13" x14ac:dyDescent="0.2">
      <c r="A133" s="250" t="s">
        <v>60</v>
      </c>
      <c r="B133" s="154">
        <f t="shared" si="6"/>
        <v>5503269585.4899998</v>
      </c>
      <c r="C133" s="154">
        <v>1350617429.8099999</v>
      </c>
      <c r="D133" s="154">
        <v>1305262122.3099999</v>
      </c>
      <c r="E133" s="154">
        <v>2714022697.1900001</v>
      </c>
      <c r="F133" s="154">
        <v>126110473.12</v>
      </c>
      <c r="G133" s="154">
        <v>7256863.0599999996</v>
      </c>
      <c r="H133" s="154"/>
      <c r="I133" s="154">
        <v>0</v>
      </c>
      <c r="J133" s="154">
        <v>0</v>
      </c>
      <c r="K133" s="154">
        <v>0</v>
      </c>
      <c r="L133" s="154">
        <v>0</v>
      </c>
      <c r="M133" s="154">
        <v>0</v>
      </c>
    </row>
    <row r="134" spans="1:13" x14ac:dyDescent="0.2">
      <c r="A134" s="250" t="s">
        <v>61</v>
      </c>
      <c r="B134" s="154">
        <f t="shared" si="6"/>
        <v>319007548.75</v>
      </c>
      <c r="C134" s="154">
        <v>39147235.920000002</v>
      </c>
      <c r="D134" s="154">
        <v>82589675.730000004</v>
      </c>
      <c r="E134" s="154">
        <v>191701331.22</v>
      </c>
      <c r="F134" s="154">
        <v>5569305.8799999999</v>
      </c>
      <c r="G134" s="154"/>
      <c r="H134" s="154"/>
      <c r="I134" s="154">
        <v>0</v>
      </c>
      <c r="J134" s="154">
        <v>0</v>
      </c>
      <c r="K134" s="154">
        <v>0</v>
      </c>
      <c r="L134" s="154">
        <v>0</v>
      </c>
      <c r="M134" s="154">
        <v>0</v>
      </c>
    </row>
    <row r="135" spans="1:13" x14ac:dyDescent="0.2">
      <c r="A135" s="250" t="s">
        <v>62</v>
      </c>
      <c r="B135" s="154">
        <f t="shared" si="6"/>
        <v>8477245880.1700001</v>
      </c>
      <c r="C135" s="154">
        <v>2359114255.4099998</v>
      </c>
      <c r="D135" s="154">
        <v>2505938815.6700001</v>
      </c>
      <c r="E135" s="154">
        <v>3578840889.2199998</v>
      </c>
      <c r="F135" s="154">
        <v>30331409.309999999</v>
      </c>
      <c r="G135" s="154">
        <v>3020510.56</v>
      </c>
      <c r="H135" s="154"/>
      <c r="I135" s="154">
        <v>0</v>
      </c>
      <c r="J135" s="154">
        <v>0</v>
      </c>
      <c r="K135" s="154">
        <v>0</v>
      </c>
      <c r="L135" s="154">
        <v>0</v>
      </c>
      <c r="M135" s="154">
        <v>0</v>
      </c>
    </row>
    <row r="136" spans="1:13" ht="15" x14ac:dyDescent="0.2">
      <c r="A136" s="250" t="s">
        <v>63</v>
      </c>
      <c r="B136" s="154">
        <f t="shared" si="6"/>
        <v>3379899951.4699998</v>
      </c>
      <c r="C136" s="154">
        <v>673098855.76999998</v>
      </c>
      <c r="D136" s="154">
        <v>876475498.98000002</v>
      </c>
      <c r="E136" s="154">
        <v>1720857004.53</v>
      </c>
      <c r="F136" s="154">
        <v>99120196.689999998</v>
      </c>
      <c r="G136" s="154">
        <v>10348395.5</v>
      </c>
      <c r="H136" s="535"/>
      <c r="I136" s="154">
        <v>0</v>
      </c>
      <c r="J136" s="154">
        <v>0</v>
      </c>
      <c r="K136" s="154">
        <v>0</v>
      </c>
      <c r="L136" s="154">
        <v>0</v>
      </c>
      <c r="M136" s="154">
        <v>0</v>
      </c>
    </row>
    <row r="137" spans="1:13" x14ac:dyDescent="0.2">
      <c r="A137" s="250" t="s">
        <v>64</v>
      </c>
      <c r="B137" s="154">
        <f t="shared" si="6"/>
        <v>688708557.63999999</v>
      </c>
      <c r="C137" s="154">
        <v>210880215.13</v>
      </c>
      <c r="D137" s="154">
        <v>183798589.58000001</v>
      </c>
      <c r="E137" s="154">
        <v>290969468.81</v>
      </c>
      <c r="F137" s="154">
        <v>3060284.12</v>
      </c>
      <c r="G137" s="154"/>
      <c r="H137" s="154"/>
      <c r="I137" s="154">
        <v>0</v>
      </c>
      <c r="J137" s="154">
        <v>0</v>
      </c>
      <c r="K137" s="154">
        <v>0</v>
      </c>
      <c r="L137" s="154">
        <v>0</v>
      </c>
      <c r="M137" s="154">
        <v>0</v>
      </c>
    </row>
    <row r="138" spans="1:13" x14ac:dyDescent="0.2">
      <c r="A138" s="250" t="s">
        <v>65</v>
      </c>
      <c r="B138" s="154">
        <f t="shared" si="6"/>
        <v>1619962128.1700001</v>
      </c>
      <c r="C138" s="154">
        <v>276378886.30000001</v>
      </c>
      <c r="D138" s="154">
        <v>347474239.51999998</v>
      </c>
      <c r="E138" s="154">
        <v>938509523.15999997</v>
      </c>
      <c r="F138" s="154">
        <v>57599479.189999998</v>
      </c>
      <c r="G138" s="154"/>
      <c r="H138" s="154"/>
      <c r="I138" s="154">
        <v>0</v>
      </c>
      <c r="J138" s="154">
        <v>0</v>
      </c>
      <c r="K138" s="154">
        <v>0</v>
      </c>
      <c r="L138" s="154">
        <v>0</v>
      </c>
      <c r="M138" s="154">
        <v>0</v>
      </c>
    </row>
    <row r="139" spans="1:13" x14ac:dyDescent="0.2">
      <c r="A139" s="251" t="s">
        <v>66</v>
      </c>
      <c r="B139" s="154">
        <f t="shared" si="6"/>
        <v>2294636487</v>
      </c>
      <c r="C139" s="154">
        <v>760099921.75</v>
      </c>
      <c r="D139" s="154">
        <v>664053879.27999997</v>
      </c>
      <c r="E139" s="154">
        <v>825088635.15999997</v>
      </c>
      <c r="F139" s="154">
        <v>38898685.560000002</v>
      </c>
      <c r="G139" s="154">
        <v>6495365.25</v>
      </c>
      <c r="H139" s="154"/>
      <c r="I139" s="154">
        <v>0</v>
      </c>
      <c r="J139" s="154">
        <v>0</v>
      </c>
      <c r="K139" s="154">
        <v>0</v>
      </c>
      <c r="L139" s="154">
        <v>0</v>
      </c>
      <c r="M139" s="154">
        <v>0</v>
      </c>
    </row>
    <row r="140" spans="1:13" ht="13.5" thickBot="1" x14ac:dyDescent="0.25">
      <c r="A140" s="250" t="s">
        <v>59</v>
      </c>
      <c r="B140" s="268">
        <f t="shared" si="6"/>
        <v>4210386300.0799999</v>
      </c>
      <c r="C140" s="157">
        <v>1234936032.4400001</v>
      </c>
      <c r="D140" s="157">
        <v>1395362255.49</v>
      </c>
      <c r="E140" s="157">
        <v>1524432083.28</v>
      </c>
      <c r="F140" s="157">
        <v>53806102.25</v>
      </c>
      <c r="G140" s="157">
        <v>1849826.62</v>
      </c>
      <c r="H140" s="157"/>
      <c r="I140" s="157">
        <v>0</v>
      </c>
      <c r="J140" s="157">
        <v>0</v>
      </c>
      <c r="K140" s="157">
        <v>0</v>
      </c>
      <c r="L140" s="157">
        <v>0</v>
      </c>
      <c r="M140" s="157">
        <v>0</v>
      </c>
    </row>
    <row r="141" spans="1:13" ht="13.5" thickTop="1" x14ac:dyDescent="0.2">
      <c r="A141" s="257" t="s">
        <v>4</v>
      </c>
      <c r="B141" s="156">
        <f>SUM(C141:M141)</f>
        <v>62820589227.719994</v>
      </c>
      <c r="C141" s="156">
        <f>SUM(C122:C140)</f>
        <v>22824060057.539997</v>
      </c>
      <c r="D141" s="156">
        <f>SUM(D122:D140)</f>
        <v>15345372582.719999</v>
      </c>
      <c r="E141" s="156">
        <f>SUM(E122:E140)</f>
        <v>23807700413.919998</v>
      </c>
      <c r="F141" s="156">
        <f>SUM(F122:F140)</f>
        <v>790960922.54999995</v>
      </c>
      <c r="G141" s="156">
        <f>SUM(G122:G140)</f>
        <v>52495250.989999995</v>
      </c>
      <c r="H141" s="162">
        <f t="shared" ref="H141:M141" si="7">SUM(H122:H140)</f>
        <v>0</v>
      </c>
      <c r="I141" s="162">
        <f t="shared" si="7"/>
        <v>0</v>
      </c>
      <c r="J141" s="162">
        <f t="shared" si="7"/>
        <v>0</v>
      </c>
      <c r="K141" s="162">
        <f t="shared" si="7"/>
        <v>0</v>
      </c>
      <c r="L141" s="162">
        <f t="shared" si="7"/>
        <v>0</v>
      </c>
      <c r="M141" s="162">
        <f t="shared" si="7"/>
        <v>0</v>
      </c>
    </row>
    <row r="142" spans="1:13" x14ac:dyDescent="0.2">
      <c r="A142" s="217"/>
      <c r="B142" s="218"/>
      <c r="C142" s="218"/>
      <c r="D142" s="218"/>
      <c r="E142" s="218"/>
      <c r="F142" s="218"/>
      <c r="G142" s="218"/>
      <c r="H142" s="219"/>
      <c r="I142" s="219"/>
      <c r="J142" s="219"/>
      <c r="K142" s="219"/>
      <c r="L142" s="219"/>
      <c r="M142" s="219"/>
    </row>
    <row r="143" spans="1:13" x14ac:dyDescent="0.2">
      <c r="C143" s="569"/>
      <c r="D143" s="569"/>
      <c r="E143" s="569"/>
      <c r="F143" s="569"/>
      <c r="G143" s="569"/>
    </row>
    <row r="144" spans="1:13" x14ac:dyDescent="0.2">
      <c r="A144" s="318" t="s">
        <v>204</v>
      </c>
      <c r="B144" s="319"/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20"/>
    </row>
    <row r="145" spans="1:29" s="326" customFormat="1" x14ac:dyDescent="0.2">
      <c r="A145" s="321"/>
      <c r="B145" s="322" t="s">
        <v>4</v>
      </c>
      <c r="C145" s="323" t="s">
        <v>37</v>
      </c>
      <c r="D145" s="323" t="s">
        <v>38</v>
      </c>
      <c r="E145" s="324" t="s">
        <v>39</v>
      </c>
      <c r="F145" s="325" t="s">
        <v>40</v>
      </c>
      <c r="G145" s="325" t="s">
        <v>41</v>
      </c>
      <c r="H145" s="325" t="s">
        <v>42</v>
      </c>
      <c r="I145" s="325" t="s">
        <v>43</v>
      </c>
      <c r="J145" s="325" t="s">
        <v>44</v>
      </c>
      <c r="K145" s="325" t="s">
        <v>45</v>
      </c>
      <c r="L145" s="325" t="s">
        <v>46</v>
      </c>
      <c r="M145" s="323" t="s">
        <v>47</v>
      </c>
    </row>
    <row r="146" spans="1:29" x14ac:dyDescent="0.2">
      <c r="A146" s="108"/>
      <c r="B146" s="107"/>
      <c r="C146" s="123"/>
      <c r="D146" s="123"/>
      <c r="E146" s="136"/>
      <c r="F146" s="123"/>
      <c r="G146" s="123"/>
      <c r="H146" s="123"/>
      <c r="I146" s="123"/>
      <c r="J146" s="123"/>
      <c r="K146" s="123"/>
      <c r="L146" s="123"/>
      <c r="M146" s="123"/>
    </row>
    <row r="147" spans="1:29" ht="25.5" x14ac:dyDescent="0.2">
      <c r="A147" s="134" t="s">
        <v>68</v>
      </c>
      <c r="B147" s="177" t="s">
        <v>16</v>
      </c>
      <c r="C147" s="129" t="s">
        <v>16</v>
      </c>
      <c r="D147" s="129" t="s">
        <v>16</v>
      </c>
      <c r="E147" s="127" t="s">
        <v>16</v>
      </c>
      <c r="F147" s="129" t="s">
        <v>16</v>
      </c>
      <c r="G147" s="129" t="s">
        <v>16</v>
      </c>
      <c r="H147" s="129" t="s">
        <v>16</v>
      </c>
      <c r="I147" s="129" t="s">
        <v>16</v>
      </c>
      <c r="J147" s="129" t="s">
        <v>16</v>
      </c>
      <c r="K147" s="129" t="s">
        <v>16</v>
      </c>
      <c r="L147" s="129" t="s">
        <v>16</v>
      </c>
      <c r="M147" s="129" t="s">
        <v>16</v>
      </c>
    </row>
    <row r="148" spans="1:29" x14ac:dyDescent="0.2">
      <c r="A148" s="253" t="s">
        <v>75</v>
      </c>
      <c r="B148" s="270">
        <f>SUM(C148:M148)</f>
        <v>62820589227.720001</v>
      </c>
      <c r="C148" s="270">
        <v>22824060057.539997</v>
      </c>
      <c r="D148" s="270">
        <v>15345372582.74</v>
      </c>
      <c r="E148" s="270">
        <v>23807700413.91</v>
      </c>
      <c r="F148" s="270">
        <v>790960922.52999997</v>
      </c>
      <c r="G148" s="270">
        <v>52495251</v>
      </c>
      <c r="H148" s="271">
        <v>0</v>
      </c>
      <c r="I148" s="271">
        <v>0</v>
      </c>
      <c r="J148" s="271">
        <v>0</v>
      </c>
      <c r="K148" s="271">
        <v>0</v>
      </c>
      <c r="L148" s="271">
        <v>0</v>
      </c>
      <c r="M148" s="271">
        <v>0</v>
      </c>
    </row>
    <row r="149" spans="1:29" x14ac:dyDescent="0.2">
      <c r="A149" s="269" t="s">
        <v>69</v>
      </c>
      <c r="B149" s="272">
        <f t="shared" ref="B149:B153" si="8">SUM(C149:M149)</f>
        <v>0</v>
      </c>
      <c r="C149" s="202">
        <v>0</v>
      </c>
      <c r="D149" s="202">
        <v>0</v>
      </c>
      <c r="E149" s="202">
        <v>0</v>
      </c>
      <c r="F149" s="202">
        <v>0</v>
      </c>
      <c r="G149" s="202">
        <v>0</v>
      </c>
      <c r="H149" s="195">
        <v>0</v>
      </c>
      <c r="I149" s="195">
        <v>0</v>
      </c>
      <c r="J149" s="195">
        <v>0</v>
      </c>
      <c r="K149" s="195">
        <v>0</v>
      </c>
      <c r="L149" s="195">
        <v>0</v>
      </c>
      <c r="M149" s="195">
        <v>0</v>
      </c>
      <c r="N149" s="327"/>
    </row>
    <row r="150" spans="1:29" x14ac:dyDescent="0.2">
      <c r="A150" s="254" t="s">
        <v>70</v>
      </c>
      <c r="B150" s="158">
        <f t="shared" si="8"/>
        <v>0</v>
      </c>
      <c r="C150" s="200">
        <v>0</v>
      </c>
      <c r="D150" s="200">
        <v>0</v>
      </c>
      <c r="E150" s="201">
        <v>0</v>
      </c>
      <c r="F150" s="202">
        <v>0</v>
      </c>
      <c r="G150" s="202">
        <v>0</v>
      </c>
      <c r="H150" s="195">
        <v>0</v>
      </c>
      <c r="I150" s="195">
        <v>0</v>
      </c>
      <c r="J150" s="195">
        <v>0</v>
      </c>
      <c r="K150" s="195">
        <v>0</v>
      </c>
      <c r="L150" s="195">
        <v>0</v>
      </c>
      <c r="M150" s="196">
        <v>0</v>
      </c>
    </row>
    <row r="151" spans="1:29" x14ac:dyDescent="0.2">
      <c r="A151" s="254" t="s">
        <v>71</v>
      </c>
      <c r="B151" s="158">
        <f t="shared" si="8"/>
        <v>0</v>
      </c>
      <c r="C151" s="200">
        <v>0</v>
      </c>
      <c r="D151" s="200">
        <v>0</v>
      </c>
      <c r="E151" s="201">
        <v>0</v>
      </c>
      <c r="F151" s="202">
        <v>0</v>
      </c>
      <c r="G151" s="202">
        <v>0</v>
      </c>
      <c r="H151" s="195">
        <v>0</v>
      </c>
      <c r="I151" s="195">
        <v>0</v>
      </c>
      <c r="J151" s="195">
        <v>0</v>
      </c>
      <c r="K151" s="195">
        <v>0</v>
      </c>
      <c r="L151" s="195">
        <v>0</v>
      </c>
      <c r="M151" s="196">
        <v>0</v>
      </c>
    </row>
    <row r="152" spans="1:29" x14ac:dyDescent="0.2">
      <c r="A152" s="254" t="s">
        <v>72</v>
      </c>
      <c r="B152" s="158">
        <f t="shared" si="8"/>
        <v>0</v>
      </c>
      <c r="C152" s="200">
        <v>0</v>
      </c>
      <c r="D152" s="200">
        <v>0</v>
      </c>
      <c r="E152" s="201">
        <v>0</v>
      </c>
      <c r="F152" s="202">
        <v>0</v>
      </c>
      <c r="G152" s="202">
        <v>0</v>
      </c>
      <c r="H152" s="195">
        <v>0</v>
      </c>
      <c r="I152" s="195">
        <v>0</v>
      </c>
      <c r="J152" s="195">
        <v>0</v>
      </c>
      <c r="K152" s="195">
        <v>0</v>
      </c>
      <c r="L152" s="195">
        <v>0</v>
      </c>
      <c r="M152" s="196">
        <v>0</v>
      </c>
    </row>
    <row r="153" spans="1:29" ht="13.5" thickBot="1" x14ac:dyDescent="0.25">
      <c r="A153" s="255" t="s">
        <v>73</v>
      </c>
      <c r="B153" s="158">
        <f t="shared" si="8"/>
        <v>0</v>
      </c>
      <c r="C153" s="203">
        <v>0</v>
      </c>
      <c r="D153" s="203">
        <v>0</v>
      </c>
      <c r="E153" s="204">
        <v>0</v>
      </c>
      <c r="F153" s="205">
        <v>0</v>
      </c>
      <c r="G153" s="205">
        <v>0</v>
      </c>
      <c r="H153" s="197">
        <v>0</v>
      </c>
      <c r="I153" s="197">
        <v>0</v>
      </c>
      <c r="J153" s="197">
        <v>0</v>
      </c>
      <c r="K153" s="197">
        <v>0</v>
      </c>
      <c r="L153" s="197">
        <v>0</v>
      </c>
      <c r="M153" s="198">
        <v>0</v>
      </c>
    </row>
    <row r="154" spans="1:29" ht="13.5" thickTop="1" x14ac:dyDescent="0.2">
      <c r="A154" s="256" t="s">
        <v>4</v>
      </c>
      <c r="B154" s="160">
        <f>SUM(B148:B153)</f>
        <v>62820589227.720001</v>
      </c>
      <c r="C154" s="160">
        <f>SUM(C148:C153)</f>
        <v>22824060057.539997</v>
      </c>
      <c r="D154" s="160">
        <f t="shared" ref="D154:M154" si="9">SUM(D148:D153)</f>
        <v>15345372582.74</v>
      </c>
      <c r="E154" s="160">
        <f t="shared" si="9"/>
        <v>23807700413.91</v>
      </c>
      <c r="F154" s="160">
        <f t="shared" si="9"/>
        <v>790960922.52999997</v>
      </c>
      <c r="G154" s="160">
        <f t="shared" si="9"/>
        <v>52495251</v>
      </c>
      <c r="H154" s="160">
        <f t="shared" si="9"/>
        <v>0</v>
      </c>
      <c r="I154" s="160">
        <f t="shared" si="9"/>
        <v>0</v>
      </c>
      <c r="J154" s="160">
        <f t="shared" si="9"/>
        <v>0</v>
      </c>
      <c r="K154" s="160">
        <f t="shared" si="9"/>
        <v>0</v>
      </c>
      <c r="L154" s="160">
        <f t="shared" si="9"/>
        <v>0</v>
      </c>
      <c r="M154" s="161">
        <f t="shared" si="9"/>
        <v>0</v>
      </c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</row>
    <row r="155" spans="1:29" x14ac:dyDescent="0.2">
      <c r="A155" s="178"/>
      <c r="B155" s="220"/>
      <c r="C155" s="220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</row>
    <row r="156" spans="1:29" x14ac:dyDescent="0.2"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</row>
    <row r="157" spans="1:29" x14ac:dyDescent="0.2">
      <c r="A157" s="318" t="s">
        <v>205</v>
      </c>
      <c r="B157" s="319"/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20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</row>
    <row r="158" spans="1:29" ht="15" x14ac:dyDescent="0.2">
      <c r="A158" s="321"/>
      <c r="B158" s="322" t="s">
        <v>4</v>
      </c>
      <c r="C158" s="323" t="s">
        <v>37</v>
      </c>
      <c r="D158" s="323" t="s">
        <v>38</v>
      </c>
      <c r="E158" s="324" t="s">
        <v>39</v>
      </c>
      <c r="F158" s="325" t="s">
        <v>40</v>
      </c>
      <c r="G158" s="325" t="s">
        <v>41</v>
      </c>
      <c r="H158" s="325" t="s">
        <v>42</v>
      </c>
      <c r="I158" s="325" t="s">
        <v>43</v>
      </c>
      <c r="J158" s="325" t="s">
        <v>44</v>
      </c>
      <c r="K158" s="325" t="s">
        <v>45</v>
      </c>
      <c r="L158" s="325" t="s">
        <v>46</v>
      </c>
      <c r="M158" s="323" t="s">
        <v>47</v>
      </c>
      <c r="O158" s="307"/>
      <c r="P158" s="539"/>
      <c r="Q158" s="539"/>
      <c r="R158" s="539"/>
      <c r="S158" s="539"/>
      <c r="T158" s="539"/>
      <c r="U158" s="539"/>
      <c r="V158" s="539"/>
      <c r="W158" s="539"/>
      <c r="X158" s="539"/>
      <c r="Y158" s="539"/>
      <c r="Z158" s="539"/>
      <c r="AA158" s="539"/>
      <c r="AB158" s="539"/>
      <c r="AC158" s="307"/>
    </row>
    <row r="159" spans="1:29" ht="15" x14ac:dyDescent="0.2">
      <c r="A159" s="258"/>
      <c r="B159" s="107"/>
      <c r="C159" s="123"/>
      <c r="D159" s="123"/>
      <c r="E159" s="136"/>
      <c r="F159" s="123"/>
      <c r="G159" s="123"/>
      <c r="H159" s="123"/>
      <c r="I159" s="123"/>
      <c r="J159" s="123"/>
      <c r="K159" s="123"/>
      <c r="L159" s="123"/>
      <c r="M159" s="123"/>
      <c r="N159" s="326"/>
      <c r="O159" s="540"/>
      <c r="P159" s="539"/>
      <c r="Q159" s="541"/>
      <c r="R159" s="541"/>
      <c r="S159" s="541"/>
      <c r="T159" s="541"/>
      <c r="U159" s="541"/>
      <c r="V159" s="541"/>
      <c r="W159" s="541"/>
      <c r="X159" s="541"/>
      <c r="Y159" s="541"/>
      <c r="Z159" s="541"/>
      <c r="AA159" s="541"/>
      <c r="AB159" s="541"/>
      <c r="AC159" s="307"/>
    </row>
    <row r="160" spans="1:29" ht="25.5" x14ac:dyDescent="0.2">
      <c r="A160" s="259" t="s">
        <v>68</v>
      </c>
      <c r="B160" s="177" t="s">
        <v>16</v>
      </c>
      <c r="C160" s="129" t="s">
        <v>16</v>
      </c>
      <c r="D160" s="129" t="s">
        <v>16</v>
      </c>
      <c r="E160" s="127" t="s">
        <v>16</v>
      </c>
      <c r="F160" s="129" t="s">
        <v>16</v>
      </c>
      <c r="G160" s="129" t="s">
        <v>16</v>
      </c>
      <c r="H160" s="129" t="s">
        <v>16</v>
      </c>
      <c r="I160" s="129" t="s">
        <v>16</v>
      </c>
      <c r="J160" s="129" t="s">
        <v>16</v>
      </c>
      <c r="K160" s="129" t="s">
        <v>16</v>
      </c>
      <c r="L160" s="129" t="s">
        <v>16</v>
      </c>
      <c r="M160" s="129" t="s">
        <v>16</v>
      </c>
      <c r="O160" s="307"/>
      <c r="P160" s="539"/>
      <c r="Q160" s="541"/>
      <c r="R160" s="541"/>
      <c r="S160" s="541"/>
      <c r="T160" s="541"/>
      <c r="U160" s="541"/>
      <c r="V160" s="541"/>
      <c r="W160" s="541"/>
      <c r="X160" s="541"/>
      <c r="Y160" s="541"/>
      <c r="Z160" s="541"/>
      <c r="AA160" s="541"/>
      <c r="AB160" s="541"/>
      <c r="AC160" s="307"/>
    </row>
    <row r="161" spans="1:30" ht="15" x14ac:dyDescent="0.2">
      <c r="A161" s="254" t="s">
        <v>115</v>
      </c>
      <c r="B161" s="328">
        <f>SUM(C161:M161)</f>
        <v>18617829555.560001</v>
      </c>
      <c r="C161" s="329">
        <v>3889220747.77</v>
      </c>
      <c r="D161" s="330">
        <v>3230779823.1399999</v>
      </c>
      <c r="E161" s="330">
        <v>11432662520.120001</v>
      </c>
      <c r="F161" s="330">
        <v>64161953.969999999</v>
      </c>
      <c r="G161" s="330">
        <v>1004510.56</v>
      </c>
      <c r="H161" s="331"/>
      <c r="I161" s="332">
        <v>0</v>
      </c>
      <c r="J161" s="328">
        <v>0</v>
      </c>
      <c r="K161" s="333">
        <v>0</v>
      </c>
      <c r="L161" s="333">
        <v>0</v>
      </c>
      <c r="M161" s="328">
        <v>0</v>
      </c>
      <c r="O161" s="307"/>
      <c r="P161" s="539"/>
      <c r="Q161" s="541"/>
      <c r="R161" s="541"/>
      <c r="S161" s="541"/>
      <c r="T161" s="541"/>
      <c r="U161" s="541"/>
      <c r="V161" s="541"/>
      <c r="W161" s="541"/>
      <c r="X161" s="541"/>
      <c r="Y161" s="541"/>
      <c r="Z161" s="541"/>
      <c r="AA161" s="541"/>
      <c r="AB161" s="541"/>
      <c r="AC161" s="307"/>
    </row>
    <row r="162" spans="1:30" x14ac:dyDescent="0.2">
      <c r="A162" s="254" t="s">
        <v>116</v>
      </c>
      <c r="B162" s="158">
        <f>SUM(C162:M162)</f>
        <v>14937846625.129999</v>
      </c>
      <c r="C162" s="200">
        <v>4631533689.46</v>
      </c>
      <c r="D162" s="200">
        <v>3461296165.5900002</v>
      </c>
      <c r="E162" s="201">
        <v>6678490536.6999998</v>
      </c>
      <c r="F162" s="202">
        <v>156603005.88</v>
      </c>
      <c r="G162" s="202">
        <v>9923227.5</v>
      </c>
      <c r="H162" s="195"/>
      <c r="I162" s="195">
        <v>0</v>
      </c>
      <c r="J162" s="195">
        <v>0</v>
      </c>
      <c r="K162" s="195">
        <v>0</v>
      </c>
      <c r="L162" s="195">
        <v>0</v>
      </c>
      <c r="M162" s="196">
        <v>0</v>
      </c>
    </row>
    <row r="163" spans="1:30" x14ac:dyDescent="0.2">
      <c r="A163" s="254" t="s">
        <v>117</v>
      </c>
      <c r="B163" s="158">
        <f>SUM(C163:M163)</f>
        <v>12213822775.919998</v>
      </c>
      <c r="C163" s="200">
        <v>4325582020.1499996</v>
      </c>
      <c r="D163" s="200">
        <v>3868947533.2199998</v>
      </c>
      <c r="E163" s="201">
        <v>3621485732.8600001</v>
      </c>
      <c r="F163" s="202">
        <v>374461121.38</v>
      </c>
      <c r="G163" s="202">
        <v>23346368.309999999</v>
      </c>
      <c r="H163" s="195"/>
      <c r="I163" s="195">
        <v>0</v>
      </c>
      <c r="J163" s="195">
        <v>0</v>
      </c>
      <c r="K163" s="195">
        <v>0</v>
      </c>
      <c r="L163" s="195">
        <v>0</v>
      </c>
      <c r="M163" s="196">
        <v>0</v>
      </c>
    </row>
    <row r="164" spans="1:30" x14ac:dyDescent="0.2">
      <c r="A164" s="254" t="s">
        <v>118</v>
      </c>
      <c r="B164" s="332">
        <f>SUM(C164:M164)</f>
        <v>11225828331.77</v>
      </c>
      <c r="C164" s="334">
        <v>5514568813.4300003</v>
      </c>
      <c r="D164" s="335">
        <v>3789328589.1199999</v>
      </c>
      <c r="E164" s="335">
        <v>1737203765.78</v>
      </c>
      <c r="F164" s="335">
        <v>168351138.19</v>
      </c>
      <c r="G164" s="335">
        <v>16376025.25</v>
      </c>
      <c r="H164" s="331"/>
      <c r="I164" s="332">
        <v>0</v>
      </c>
      <c r="J164" s="332">
        <v>0</v>
      </c>
      <c r="K164" s="331">
        <v>0</v>
      </c>
      <c r="L164" s="331">
        <v>0</v>
      </c>
      <c r="M164" s="332">
        <v>0</v>
      </c>
      <c r="O164" s="307"/>
      <c r="P164" s="307"/>
      <c r="Q164" s="307"/>
      <c r="R164" s="307"/>
      <c r="S164" s="307"/>
      <c r="T164" s="307"/>
      <c r="U164" s="307"/>
      <c r="V164" s="307"/>
      <c r="W164" s="307"/>
      <c r="X164" s="307"/>
      <c r="Y164" s="307"/>
      <c r="Z164" s="307"/>
      <c r="AA164" s="307"/>
      <c r="AB164" s="307"/>
      <c r="AC164" s="307"/>
    </row>
    <row r="165" spans="1:30" ht="13.5" thickBot="1" x14ac:dyDescent="0.25">
      <c r="A165" s="255" t="s">
        <v>119</v>
      </c>
      <c r="B165" s="336">
        <f>SUM(C165:M165)</f>
        <v>5825261939.3299999</v>
      </c>
      <c r="C165" s="337">
        <v>4463154786.7200003</v>
      </c>
      <c r="D165" s="337">
        <v>995020471.66999996</v>
      </c>
      <c r="E165" s="337">
        <v>337857858.44</v>
      </c>
      <c r="F165" s="337">
        <v>27383703.120000001</v>
      </c>
      <c r="G165" s="337">
        <v>1845119.38</v>
      </c>
      <c r="H165" s="338"/>
      <c r="I165" s="336">
        <v>0</v>
      </c>
      <c r="J165" s="336">
        <v>0</v>
      </c>
      <c r="K165" s="338">
        <v>0</v>
      </c>
      <c r="L165" s="338">
        <v>0</v>
      </c>
      <c r="M165" s="336">
        <v>0</v>
      </c>
      <c r="O165" s="307"/>
      <c r="P165" s="307"/>
      <c r="Q165" s="307"/>
      <c r="R165" s="307"/>
      <c r="S165" s="307"/>
      <c r="T165" s="307"/>
      <c r="U165" s="307"/>
      <c r="V165" s="307"/>
      <c r="W165" s="307"/>
      <c r="X165" s="307"/>
      <c r="Y165" s="307"/>
      <c r="Z165" s="307"/>
      <c r="AA165" s="307"/>
      <c r="AB165" s="307"/>
      <c r="AC165" s="307"/>
    </row>
    <row r="166" spans="1:30" ht="13.5" thickTop="1" x14ac:dyDescent="0.2">
      <c r="A166" s="254" t="s">
        <v>4</v>
      </c>
      <c r="B166" s="339">
        <f>SUM(B161:B165)</f>
        <v>62820589227.710007</v>
      </c>
      <c r="C166" s="339">
        <f>SUM(C161:C165)</f>
        <v>22824060057.529999</v>
      </c>
      <c r="D166" s="339">
        <f t="shared" ref="D166:M166" si="10">SUM(D161:D165)</f>
        <v>15345372582.74</v>
      </c>
      <c r="E166" s="339">
        <f t="shared" si="10"/>
        <v>23807700413.899998</v>
      </c>
      <c r="F166" s="339">
        <f t="shared" si="10"/>
        <v>790960922.54000008</v>
      </c>
      <c r="G166" s="339">
        <f t="shared" si="10"/>
        <v>52495251</v>
      </c>
      <c r="H166" s="339">
        <f t="shared" si="10"/>
        <v>0</v>
      </c>
      <c r="I166" s="339">
        <f t="shared" si="10"/>
        <v>0</v>
      </c>
      <c r="J166" s="339">
        <f t="shared" si="10"/>
        <v>0</v>
      </c>
      <c r="K166" s="339">
        <f t="shared" si="10"/>
        <v>0</v>
      </c>
      <c r="L166" s="339">
        <f t="shared" si="10"/>
        <v>0</v>
      </c>
      <c r="M166" s="339">
        <f t="shared" si="10"/>
        <v>0</v>
      </c>
      <c r="N166" s="327"/>
      <c r="O166" s="307"/>
      <c r="P166" s="307"/>
      <c r="Q166" s="307"/>
      <c r="R166" s="307"/>
      <c r="S166" s="307"/>
      <c r="T166" s="307"/>
      <c r="U166" s="307"/>
      <c r="V166" s="307"/>
      <c r="W166" s="307"/>
      <c r="X166" s="307"/>
      <c r="Y166" s="307"/>
      <c r="Z166" s="307"/>
      <c r="AA166" s="307"/>
      <c r="AB166" s="307"/>
      <c r="AC166" s="307"/>
      <c r="AD166" s="307"/>
    </row>
    <row r="167" spans="1:30" x14ac:dyDescent="0.2">
      <c r="A167" s="178"/>
      <c r="B167" s="340"/>
      <c r="C167" s="340"/>
      <c r="D167" s="340"/>
      <c r="E167" s="340"/>
      <c r="F167" s="340"/>
      <c r="G167" s="340"/>
      <c r="H167" s="340"/>
      <c r="I167" s="340"/>
      <c r="J167" s="340"/>
      <c r="K167" s="340"/>
      <c r="L167" s="340"/>
      <c r="M167" s="340"/>
      <c r="N167" s="307"/>
      <c r="O167" s="307"/>
      <c r="P167" s="307"/>
      <c r="Q167" s="307"/>
      <c r="R167" s="307"/>
      <c r="S167" s="307"/>
      <c r="T167" s="307"/>
      <c r="U167" s="307"/>
      <c r="V167" s="307"/>
      <c r="W167" s="307"/>
      <c r="X167" s="307"/>
      <c r="Y167" s="307"/>
      <c r="Z167" s="307"/>
      <c r="AA167" s="307"/>
      <c r="AB167" s="307"/>
      <c r="AC167" s="307"/>
      <c r="AD167" s="307"/>
    </row>
    <row r="168" spans="1:30" x14ac:dyDescent="0.2">
      <c r="A168" s="307"/>
      <c r="O168" s="307"/>
      <c r="P168" s="307"/>
      <c r="Q168" s="307"/>
      <c r="R168" s="307"/>
      <c r="S168" s="307"/>
      <c r="T168" s="307"/>
      <c r="U168" s="307"/>
      <c r="V168" s="307"/>
      <c r="W168" s="307"/>
      <c r="X168" s="307"/>
      <c r="Y168" s="307"/>
      <c r="Z168" s="307"/>
      <c r="AA168" s="307"/>
      <c r="AB168" s="307"/>
      <c r="AC168" s="307"/>
      <c r="AD168" s="307"/>
    </row>
    <row r="169" spans="1:30" ht="14.25" x14ac:dyDescent="0.2">
      <c r="A169" s="318" t="s">
        <v>217</v>
      </c>
      <c r="B169" s="319"/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20"/>
      <c r="O169" s="536"/>
      <c r="P169" s="536"/>
      <c r="Q169" s="536"/>
      <c r="R169" s="536"/>
      <c r="S169" s="536"/>
      <c r="T169" s="536"/>
      <c r="U169" s="536"/>
      <c r="V169" s="536"/>
      <c r="W169" s="536"/>
      <c r="X169" s="536"/>
      <c r="Y169" s="536"/>
      <c r="Z169" s="536"/>
      <c r="AA169" s="536"/>
      <c r="AB169" s="307"/>
      <c r="AC169" s="307"/>
      <c r="AD169" s="307"/>
    </row>
    <row r="170" spans="1:30" ht="15" x14ac:dyDescent="0.2">
      <c r="A170" s="321"/>
      <c r="B170" s="322" t="s">
        <v>4</v>
      </c>
      <c r="C170" s="323" t="s">
        <v>37</v>
      </c>
      <c r="D170" s="323" t="s">
        <v>38</v>
      </c>
      <c r="E170" s="324" t="s">
        <v>39</v>
      </c>
      <c r="F170" s="325" t="s">
        <v>40</v>
      </c>
      <c r="G170" s="325" t="s">
        <v>41</v>
      </c>
      <c r="H170" s="325" t="s">
        <v>42</v>
      </c>
      <c r="I170" s="325" t="s">
        <v>43</v>
      </c>
      <c r="J170" s="325" t="s">
        <v>44</v>
      </c>
      <c r="K170" s="325" t="s">
        <v>45</v>
      </c>
      <c r="L170" s="325" t="s">
        <v>46</v>
      </c>
      <c r="M170" s="323" t="s">
        <v>47</v>
      </c>
      <c r="O170" s="539"/>
      <c r="P170" s="539"/>
      <c r="Q170" s="539"/>
      <c r="R170" s="539"/>
      <c r="S170" s="539"/>
      <c r="T170" s="539"/>
      <c r="U170" s="539"/>
      <c r="V170" s="539"/>
      <c r="W170" s="539"/>
      <c r="X170" s="539"/>
      <c r="Y170" s="539"/>
      <c r="Z170" s="539"/>
      <c r="AA170" s="539"/>
      <c r="AB170" s="307"/>
      <c r="AC170" s="307"/>
      <c r="AD170" s="307"/>
    </row>
    <row r="171" spans="1:30" ht="15" x14ac:dyDescent="0.2">
      <c r="A171" s="258"/>
      <c r="B171" s="107"/>
      <c r="C171" s="123"/>
      <c r="D171" s="123"/>
      <c r="E171" s="136"/>
      <c r="F171" s="123"/>
      <c r="G171" s="123"/>
      <c r="H171" s="123"/>
      <c r="I171" s="123"/>
      <c r="J171" s="123"/>
      <c r="K171" s="123"/>
      <c r="L171" s="123"/>
      <c r="M171" s="123"/>
      <c r="O171" s="539"/>
      <c r="P171" s="541"/>
      <c r="Q171" s="541"/>
      <c r="R171" s="541"/>
      <c r="S171" s="541"/>
      <c r="T171" s="541"/>
      <c r="U171" s="541"/>
      <c r="V171" s="541"/>
      <c r="W171" s="541"/>
      <c r="X171" s="541"/>
      <c r="Y171" s="541"/>
      <c r="Z171" s="541"/>
      <c r="AA171" s="541"/>
      <c r="AB171" s="307"/>
      <c r="AC171" s="307"/>
      <c r="AD171" s="307"/>
    </row>
    <row r="172" spans="1:30" ht="25.5" x14ac:dyDescent="0.2">
      <c r="A172" s="259"/>
      <c r="B172" s="177" t="s">
        <v>16</v>
      </c>
      <c r="C172" s="129" t="s">
        <v>16</v>
      </c>
      <c r="D172" s="129" t="s">
        <v>16</v>
      </c>
      <c r="E172" s="127" t="s">
        <v>16</v>
      </c>
      <c r="F172" s="129" t="s">
        <v>16</v>
      </c>
      <c r="G172" s="129" t="s">
        <v>16</v>
      </c>
      <c r="H172" s="129" t="s">
        <v>16</v>
      </c>
      <c r="I172" s="129" t="s">
        <v>16</v>
      </c>
      <c r="J172" s="129" t="s">
        <v>16</v>
      </c>
      <c r="K172" s="129" t="s">
        <v>16</v>
      </c>
      <c r="L172" s="129" t="s">
        <v>16</v>
      </c>
      <c r="M172" s="129" t="s">
        <v>16</v>
      </c>
      <c r="O172" s="539"/>
      <c r="P172" s="541"/>
      <c r="Q172" s="541"/>
      <c r="R172" s="541"/>
      <c r="S172" s="541"/>
      <c r="T172" s="541"/>
      <c r="U172" s="541"/>
      <c r="V172" s="541"/>
      <c r="W172" s="541"/>
      <c r="X172" s="541"/>
      <c r="Y172" s="541"/>
      <c r="Z172" s="541"/>
      <c r="AA172" s="541"/>
      <c r="AB172" s="307"/>
      <c r="AC172" s="307"/>
      <c r="AD172" s="307"/>
    </row>
    <row r="173" spans="1:30" ht="15" x14ac:dyDescent="0.2">
      <c r="A173" s="269" t="s">
        <v>122</v>
      </c>
      <c r="B173" s="548">
        <f>SUM(C173:M173)</f>
        <v>44463320706.790001</v>
      </c>
      <c r="C173" s="550">
        <v>18887885653.27</v>
      </c>
      <c r="D173" s="342">
        <v>11389193316.93</v>
      </c>
      <c r="E173" s="342">
        <v>13859446337.059999</v>
      </c>
      <c r="F173" s="342">
        <v>294858157.02999997</v>
      </c>
      <c r="G173" s="342">
        <v>31937242.5</v>
      </c>
      <c r="H173" s="343"/>
      <c r="I173" s="343">
        <v>0</v>
      </c>
      <c r="J173" s="343">
        <v>0</v>
      </c>
      <c r="K173" s="343">
        <v>0</v>
      </c>
      <c r="L173" s="343">
        <v>0</v>
      </c>
      <c r="M173" s="344">
        <v>0</v>
      </c>
      <c r="O173" s="539"/>
      <c r="P173" s="541"/>
      <c r="Q173" s="541"/>
      <c r="R173" s="541"/>
      <c r="S173" s="541"/>
      <c r="T173" s="541"/>
      <c r="U173" s="541"/>
      <c r="V173" s="541"/>
      <c r="W173" s="541"/>
      <c r="X173" s="541"/>
      <c r="Y173" s="541"/>
      <c r="Z173" s="541"/>
      <c r="AA173" s="541"/>
      <c r="AB173" s="307"/>
      <c r="AC173" s="307"/>
      <c r="AD173" s="307"/>
    </row>
    <row r="174" spans="1:30" ht="15" x14ac:dyDescent="0.2">
      <c r="A174" s="269" t="s">
        <v>215</v>
      </c>
      <c r="B174" s="345">
        <f t="shared" ref="B174:B177" si="11">SUM(C174:M174)</f>
        <v>4437748345.670001</v>
      </c>
      <c r="C174" s="346">
        <v>1433851343.6800001</v>
      </c>
      <c r="D174" s="347">
        <v>1054949838.12</v>
      </c>
      <c r="E174" s="347">
        <v>1856422053.5599999</v>
      </c>
      <c r="F174" s="347">
        <v>90905110.310000002</v>
      </c>
      <c r="G174" s="347">
        <v>1620000</v>
      </c>
      <c r="H174" s="348"/>
      <c r="I174" s="348"/>
      <c r="J174" s="348"/>
      <c r="K174" s="348"/>
      <c r="L174" s="348"/>
      <c r="M174" s="349"/>
      <c r="O174" s="539"/>
      <c r="P174" s="541"/>
      <c r="Q174" s="541"/>
      <c r="R174" s="541"/>
      <c r="S174" s="541"/>
      <c r="T174" s="541"/>
      <c r="U174" s="541"/>
      <c r="V174" s="541"/>
      <c r="W174" s="541"/>
      <c r="X174" s="541"/>
      <c r="Y174" s="541"/>
      <c r="Z174" s="541"/>
      <c r="AA174" s="541"/>
      <c r="AB174" s="307"/>
      <c r="AC174" s="307"/>
      <c r="AD174" s="307"/>
    </row>
    <row r="175" spans="1:30" ht="18.75" x14ac:dyDescent="0.25">
      <c r="A175" s="269" t="s">
        <v>213</v>
      </c>
      <c r="B175" s="345">
        <f t="shared" si="11"/>
        <v>5703675558.9800005</v>
      </c>
      <c r="C175" s="346">
        <v>1481104940.27</v>
      </c>
      <c r="D175" s="347">
        <v>1198842381.78</v>
      </c>
      <c r="E175" s="347">
        <v>2856865047.6199999</v>
      </c>
      <c r="F175" s="347">
        <v>158821180.81</v>
      </c>
      <c r="G175" s="347">
        <v>8042008.5</v>
      </c>
      <c r="H175" s="348"/>
      <c r="I175" s="348"/>
      <c r="J175" s="348"/>
      <c r="K175" s="348"/>
      <c r="L175" s="348"/>
      <c r="M175" s="349"/>
      <c r="O175" s="542"/>
      <c r="P175" s="543"/>
      <c r="Q175" s="543"/>
      <c r="R175" s="543"/>
      <c r="S175" s="543"/>
      <c r="T175" s="543"/>
      <c r="U175" s="543"/>
      <c r="V175" s="543"/>
      <c r="W175" s="543"/>
      <c r="X175" s="543"/>
      <c r="Y175" s="543"/>
      <c r="Z175" s="538"/>
      <c r="AA175" s="538"/>
      <c r="AB175" s="307"/>
      <c r="AC175" s="307"/>
      <c r="AD175" s="307"/>
    </row>
    <row r="176" spans="1:30" ht="15" x14ac:dyDescent="0.2">
      <c r="A176" s="269" t="s">
        <v>214</v>
      </c>
      <c r="B176" s="345">
        <f t="shared" si="11"/>
        <v>8215756340.3900003</v>
      </c>
      <c r="C176" s="346">
        <v>1021129844.4400001</v>
      </c>
      <c r="D176" s="347">
        <v>1702387045.9100001</v>
      </c>
      <c r="E176" s="347">
        <v>5234966975.6599998</v>
      </c>
      <c r="F176" s="347">
        <v>246376474.38</v>
      </c>
      <c r="G176" s="347">
        <v>10896000</v>
      </c>
      <c r="H176" s="348"/>
      <c r="I176" s="348"/>
      <c r="J176" s="348"/>
      <c r="K176" s="348"/>
      <c r="L176" s="348"/>
      <c r="M176" s="349"/>
      <c r="O176" s="536"/>
      <c r="P176" s="537"/>
      <c r="Q176" s="537"/>
      <c r="R176" s="537"/>
      <c r="S176" s="537"/>
      <c r="T176" s="537"/>
      <c r="U176" s="537"/>
      <c r="V176" s="537"/>
      <c r="W176" s="537"/>
      <c r="X176" s="537"/>
      <c r="Y176" s="537"/>
      <c r="Z176" s="537"/>
      <c r="AA176" s="537"/>
      <c r="AB176" s="307"/>
      <c r="AC176" s="307"/>
      <c r="AD176" s="307"/>
    </row>
    <row r="177" spans="1:30" ht="15.75" thickBot="1" x14ac:dyDescent="0.3">
      <c r="A177" s="546" t="s">
        <v>129</v>
      </c>
      <c r="B177" s="549">
        <f t="shared" si="11"/>
        <v>88275.88</v>
      </c>
      <c r="C177" s="346">
        <v>88275.88</v>
      </c>
      <c r="D177" s="347"/>
      <c r="E177" s="347"/>
      <c r="F177" s="347"/>
      <c r="G177" s="347"/>
      <c r="H177" s="348"/>
      <c r="I177" s="348">
        <v>0</v>
      </c>
      <c r="J177" s="348">
        <v>0</v>
      </c>
      <c r="K177" s="348">
        <v>0</v>
      </c>
      <c r="L177" s="348">
        <v>0</v>
      </c>
      <c r="M177" s="349">
        <v>0</v>
      </c>
      <c r="O177" s="536"/>
      <c r="P177" s="537"/>
      <c r="Q177" s="537"/>
      <c r="R177" s="537"/>
      <c r="S177" s="537"/>
      <c r="T177" s="537"/>
      <c r="U177" s="537"/>
      <c r="V177" s="537"/>
      <c r="W177" s="537"/>
      <c r="X177" s="537"/>
      <c r="Y177" s="537"/>
      <c r="Z177" s="537"/>
      <c r="AA177" s="538"/>
      <c r="AB177" s="307"/>
      <c r="AC177" s="307"/>
      <c r="AD177" s="307"/>
    </row>
    <row r="178" spans="1:30" ht="13.5" thickTop="1" x14ac:dyDescent="0.2">
      <c r="A178" s="254" t="s">
        <v>4</v>
      </c>
      <c r="B178" s="547">
        <f t="shared" ref="B178:M178" si="12">SUM(B173:B177)</f>
        <v>62820589227.709999</v>
      </c>
      <c r="C178" s="354">
        <f t="shared" si="12"/>
        <v>22824060057.540001</v>
      </c>
      <c r="D178" s="354">
        <f t="shared" si="12"/>
        <v>15345372582.740002</v>
      </c>
      <c r="E178" s="354">
        <f t="shared" si="12"/>
        <v>23807700413.899998</v>
      </c>
      <c r="F178" s="354">
        <f t="shared" si="12"/>
        <v>790960922.52999997</v>
      </c>
      <c r="G178" s="354">
        <f t="shared" si="12"/>
        <v>52495251</v>
      </c>
      <c r="H178" s="354">
        <f t="shared" si="12"/>
        <v>0</v>
      </c>
      <c r="I178" s="354">
        <f t="shared" si="12"/>
        <v>0</v>
      </c>
      <c r="J178" s="354">
        <f t="shared" si="12"/>
        <v>0</v>
      </c>
      <c r="K178" s="354">
        <f t="shared" si="12"/>
        <v>0</v>
      </c>
      <c r="L178" s="354">
        <f t="shared" si="12"/>
        <v>0</v>
      </c>
      <c r="M178" s="355">
        <f t="shared" si="12"/>
        <v>0</v>
      </c>
      <c r="O178" s="307"/>
      <c r="P178" s="307"/>
      <c r="Q178" s="307"/>
      <c r="R178" s="307"/>
      <c r="S178" s="307"/>
      <c r="T178" s="307"/>
      <c r="U178" s="307"/>
      <c r="V178" s="307"/>
      <c r="W178" s="307"/>
      <c r="X178" s="307"/>
      <c r="Y178" s="307"/>
      <c r="Z178" s="307"/>
      <c r="AA178" s="307"/>
      <c r="AB178" s="307"/>
      <c r="AC178" s="307"/>
      <c r="AD178" s="307"/>
    </row>
    <row r="179" spans="1:30" ht="15" x14ac:dyDescent="0.25">
      <c r="A179" s="178" t="s">
        <v>218</v>
      </c>
      <c r="B179" s="356"/>
      <c r="C179" s="356"/>
      <c r="D179" s="356"/>
      <c r="E179" s="356"/>
      <c r="F179" s="356"/>
      <c r="G179" s="356"/>
      <c r="H179" s="356"/>
      <c r="I179" s="356"/>
      <c r="J179" s="356"/>
      <c r="K179" s="356"/>
      <c r="L179" s="356"/>
      <c r="M179" s="356"/>
      <c r="N179" s="307"/>
      <c r="O179" s="538"/>
      <c r="P179" s="538"/>
      <c r="Q179" s="538"/>
      <c r="R179" s="538"/>
      <c r="S179" s="538"/>
      <c r="T179" s="538"/>
      <c r="U179" s="538"/>
      <c r="V179" s="538"/>
      <c r="W179" s="538"/>
      <c r="X179" s="538"/>
      <c r="Y179" s="538"/>
      <c r="Z179" s="538"/>
      <c r="AA179" s="307"/>
      <c r="AB179" s="307"/>
      <c r="AC179" s="307"/>
      <c r="AD179" s="307"/>
    </row>
    <row r="180" spans="1:30" ht="15" x14ac:dyDescent="0.2">
      <c r="B180" s="467"/>
      <c r="F180" s="537"/>
      <c r="G180" s="537"/>
      <c r="N180" s="307"/>
      <c r="O180" s="536"/>
      <c r="P180" s="536"/>
      <c r="Q180" s="536"/>
      <c r="R180" s="536"/>
      <c r="S180" s="536"/>
      <c r="T180" s="536"/>
      <c r="U180" s="536"/>
      <c r="V180" s="536"/>
      <c r="W180" s="536"/>
      <c r="X180" s="536"/>
      <c r="Y180" s="536"/>
      <c r="Z180" s="536"/>
      <c r="AA180" s="307"/>
      <c r="AB180" s="307"/>
      <c r="AC180" s="307"/>
      <c r="AD180" s="307"/>
    </row>
    <row r="181" spans="1:30" ht="15" x14ac:dyDescent="0.2">
      <c r="A181" s="318" t="s">
        <v>207</v>
      </c>
      <c r="B181" s="319"/>
      <c r="C181" s="319"/>
      <c r="D181" s="319"/>
      <c r="E181" s="319"/>
      <c r="F181" s="319"/>
      <c r="G181" s="319"/>
      <c r="H181" s="319"/>
      <c r="I181" s="319"/>
      <c r="J181" s="319"/>
      <c r="K181" s="319"/>
      <c r="L181" s="319"/>
      <c r="M181" s="319"/>
      <c r="N181" s="307"/>
      <c r="O181" s="536"/>
      <c r="P181" s="537"/>
      <c r="Q181" s="537"/>
      <c r="R181" s="537"/>
      <c r="S181" s="537"/>
      <c r="T181" s="537"/>
      <c r="U181" s="537"/>
      <c r="V181" s="537"/>
      <c r="W181" s="537"/>
      <c r="X181" s="537"/>
      <c r="Y181" s="537"/>
      <c r="Z181" s="537"/>
      <c r="AA181" s="307"/>
      <c r="AB181" s="307"/>
      <c r="AC181" s="307"/>
      <c r="AD181" s="307"/>
    </row>
    <row r="182" spans="1:30" x14ac:dyDescent="0.2">
      <c r="A182" s="357"/>
      <c r="B182" s="322" t="s">
        <v>4</v>
      </c>
      <c r="C182" s="323" t="s">
        <v>37</v>
      </c>
      <c r="D182" s="323" t="s">
        <v>38</v>
      </c>
      <c r="E182" s="324" t="s">
        <v>39</v>
      </c>
      <c r="F182" s="325" t="s">
        <v>40</v>
      </c>
      <c r="G182" s="325" t="s">
        <v>41</v>
      </c>
      <c r="H182" s="325" t="s">
        <v>42</v>
      </c>
      <c r="I182" s="325" t="s">
        <v>43</v>
      </c>
      <c r="J182" s="325" t="s">
        <v>44</v>
      </c>
      <c r="K182" s="325" t="s">
        <v>45</v>
      </c>
      <c r="L182" s="325" t="s">
        <v>46</v>
      </c>
      <c r="M182" s="325" t="s">
        <v>47</v>
      </c>
      <c r="N182" s="307"/>
      <c r="O182" s="307"/>
      <c r="P182" s="307"/>
      <c r="Q182" s="307"/>
      <c r="R182" s="307"/>
      <c r="S182" s="307"/>
      <c r="T182" s="307"/>
      <c r="U182" s="307"/>
      <c r="V182" s="307"/>
      <c r="W182" s="307"/>
      <c r="X182" s="307"/>
      <c r="Y182" s="307"/>
      <c r="Z182" s="307"/>
      <c r="AA182" s="307"/>
      <c r="AB182" s="307"/>
      <c r="AC182" s="307"/>
      <c r="AD182" s="307"/>
    </row>
    <row r="183" spans="1:30" x14ac:dyDescent="0.2">
      <c r="A183" s="261"/>
      <c r="B183" s="107"/>
      <c r="C183" s="123"/>
      <c r="D183" s="123"/>
      <c r="E183" s="136"/>
      <c r="F183" s="123"/>
      <c r="G183" s="123"/>
      <c r="H183" s="123"/>
      <c r="I183" s="123"/>
      <c r="J183" s="123"/>
      <c r="K183" s="123"/>
      <c r="L183" s="123"/>
      <c r="M183" s="544"/>
      <c r="N183" s="307"/>
      <c r="O183" s="307"/>
      <c r="P183" s="307"/>
      <c r="Q183" s="307"/>
      <c r="R183" s="307"/>
      <c r="S183" s="307"/>
      <c r="T183" s="307"/>
      <c r="U183" s="307"/>
      <c r="V183" s="307"/>
      <c r="W183" s="307"/>
      <c r="X183" s="307"/>
      <c r="Y183" s="307"/>
      <c r="Z183" s="307"/>
      <c r="AA183" s="307"/>
      <c r="AB183" s="307"/>
      <c r="AC183" s="307"/>
      <c r="AD183" s="307"/>
    </row>
    <row r="184" spans="1:30" ht="25.5" x14ac:dyDescent="0.25">
      <c r="A184" s="259"/>
      <c r="B184" s="177" t="s">
        <v>16</v>
      </c>
      <c r="C184" s="129" t="s">
        <v>16</v>
      </c>
      <c r="D184" s="129" t="s">
        <v>16</v>
      </c>
      <c r="E184" s="127" t="s">
        <v>16</v>
      </c>
      <c r="F184" s="129" t="s">
        <v>16</v>
      </c>
      <c r="G184" s="129" t="s">
        <v>16</v>
      </c>
      <c r="H184" s="129" t="s">
        <v>16</v>
      </c>
      <c r="I184" s="129" t="s">
        <v>16</v>
      </c>
      <c r="J184" s="129" t="s">
        <v>16</v>
      </c>
      <c r="K184" s="129" t="s">
        <v>16</v>
      </c>
      <c r="L184" s="129" t="s">
        <v>16</v>
      </c>
      <c r="M184" s="545" t="s">
        <v>16</v>
      </c>
      <c r="N184" s="307"/>
      <c r="O184" s="307"/>
      <c r="P184" s="536"/>
      <c r="Q184" s="536"/>
      <c r="R184" s="536"/>
      <c r="S184" s="536"/>
      <c r="T184" s="536"/>
      <c r="U184" s="536"/>
      <c r="V184" s="536"/>
      <c r="W184" s="536"/>
      <c r="X184" s="536"/>
      <c r="Y184" s="536"/>
      <c r="Z184" s="536"/>
      <c r="AA184" s="538"/>
      <c r="AB184" s="307"/>
      <c r="AC184" s="307"/>
      <c r="AD184" s="307"/>
    </row>
    <row r="185" spans="1:30" ht="15" x14ac:dyDescent="0.2">
      <c r="A185" s="254" t="s">
        <v>89</v>
      </c>
      <c r="B185" s="341">
        <f>SUM(C185:M185)</f>
        <v>60091405200.800003</v>
      </c>
      <c r="C185" s="342">
        <v>22042620452.200001</v>
      </c>
      <c r="D185" s="342">
        <v>14786275778.129999</v>
      </c>
      <c r="E185" s="342">
        <v>22446437187.439999</v>
      </c>
      <c r="F185" s="342">
        <v>763576532.02999997</v>
      </c>
      <c r="G185" s="342">
        <v>52495251</v>
      </c>
      <c r="H185" s="343"/>
      <c r="I185" s="343">
        <v>0</v>
      </c>
      <c r="J185" s="343">
        <v>0</v>
      </c>
      <c r="K185" s="343">
        <v>0</v>
      </c>
      <c r="L185" s="343">
        <v>0</v>
      </c>
      <c r="M185" s="343">
        <v>0</v>
      </c>
      <c r="N185" s="307"/>
      <c r="O185" s="536"/>
      <c r="P185" s="537"/>
      <c r="Q185" s="537"/>
      <c r="R185" s="537"/>
      <c r="S185" s="537"/>
      <c r="T185" s="537"/>
      <c r="U185" s="537"/>
      <c r="V185" s="537"/>
      <c r="W185" s="537"/>
      <c r="X185" s="537"/>
      <c r="Y185" s="537"/>
      <c r="Z185" s="537"/>
      <c r="AA185" s="537"/>
      <c r="AB185" s="307"/>
      <c r="AC185" s="307"/>
      <c r="AD185" s="307"/>
    </row>
    <row r="186" spans="1:30" ht="15" x14ac:dyDescent="0.2">
      <c r="A186" s="254" t="s">
        <v>125</v>
      </c>
      <c r="B186" s="358">
        <f>SUM(C186:M186)</f>
        <v>382185091.35999995</v>
      </c>
      <c r="C186" s="347">
        <v>216495220.03999999</v>
      </c>
      <c r="D186" s="347">
        <v>105559380.22</v>
      </c>
      <c r="E186" s="347">
        <v>54446535.909999996</v>
      </c>
      <c r="F186" s="347">
        <v>5683955.1900000004</v>
      </c>
      <c r="G186" s="347"/>
      <c r="H186" s="348"/>
      <c r="I186" s="348">
        <v>0</v>
      </c>
      <c r="J186" s="348">
        <v>0</v>
      </c>
      <c r="K186" s="348">
        <v>0</v>
      </c>
      <c r="L186" s="348">
        <v>0</v>
      </c>
      <c r="M186" s="348">
        <v>0</v>
      </c>
      <c r="N186" s="307"/>
      <c r="O186" s="536"/>
      <c r="P186" s="537"/>
      <c r="Q186" s="537"/>
      <c r="R186" s="537"/>
      <c r="S186" s="537"/>
      <c r="T186" s="537"/>
      <c r="U186" s="537"/>
      <c r="V186" s="537"/>
      <c r="W186" s="537"/>
      <c r="X186" s="537"/>
      <c r="Y186" s="537"/>
      <c r="Z186" s="537"/>
      <c r="AA186" s="537"/>
      <c r="AB186" s="307"/>
      <c r="AC186" s="307"/>
      <c r="AD186" s="307"/>
    </row>
    <row r="187" spans="1:30" ht="15" x14ac:dyDescent="0.2">
      <c r="A187" s="254" t="s">
        <v>126</v>
      </c>
      <c r="B187" s="358">
        <f>SUM(C187:M187)</f>
        <v>1976338676.9000001</v>
      </c>
      <c r="C187" s="347">
        <v>487964292.05000001</v>
      </c>
      <c r="D187" s="347">
        <v>365662127.69</v>
      </c>
      <c r="E187" s="347">
        <v>1109351998.78</v>
      </c>
      <c r="F187" s="347">
        <v>13360258.380000001</v>
      </c>
      <c r="G187" s="347"/>
      <c r="H187" s="348"/>
      <c r="I187" s="348">
        <v>0</v>
      </c>
      <c r="J187" s="348">
        <v>0</v>
      </c>
      <c r="K187" s="348">
        <v>0</v>
      </c>
      <c r="L187" s="348">
        <v>0</v>
      </c>
      <c r="M187" s="348">
        <v>0</v>
      </c>
      <c r="N187" s="307"/>
      <c r="O187" s="536"/>
      <c r="P187" s="537"/>
      <c r="Q187" s="537"/>
      <c r="R187" s="537"/>
      <c r="S187" s="537"/>
      <c r="T187" s="537"/>
      <c r="U187" s="537"/>
      <c r="V187" s="537"/>
      <c r="W187" s="537"/>
      <c r="X187" s="537"/>
      <c r="Y187" s="537"/>
      <c r="Z187" s="537"/>
      <c r="AA187" s="537"/>
      <c r="AB187" s="307"/>
      <c r="AC187" s="307"/>
      <c r="AD187" s="307"/>
    </row>
    <row r="188" spans="1:30" ht="15.75" thickBot="1" x14ac:dyDescent="0.3">
      <c r="A188" s="255" t="s">
        <v>127</v>
      </c>
      <c r="B188" s="350">
        <f>SUM(C188:M188)</f>
        <v>370660258.67000002</v>
      </c>
      <c r="C188" s="351">
        <v>76980093.25</v>
      </c>
      <c r="D188" s="351">
        <v>87875296.700000003</v>
      </c>
      <c r="E188" s="351">
        <v>197464691.78</v>
      </c>
      <c r="F188" s="351">
        <v>8340176.9400000004</v>
      </c>
      <c r="G188" s="351"/>
      <c r="H188" s="352"/>
      <c r="I188" s="352">
        <v>0</v>
      </c>
      <c r="J188" s="352">
        <v>0</v>
      </c>
      <c r="K188" s="352">
        <v>0</v>
      </c>
      <c r="L188" s="352">
        <v>0</v>
      </c>
      <c r="M188" s="352">
        <v>0</v>
      </c>
      <c r="N188" s="307"/>
      <c r="O188" s="536"/>
      <c r="P188" s="537"/>
      <c r="Q188" s="537"/>
      <c r="R188" s="537"/>
      <c r="S188" s="538"/>
      <c r="T188" s="538"/>
      <c r="U188" s="538"/>
      <c r="V188" s="538"/>
      <c r="W188" s="538"/>
      <c r="X188" s="538"/>
      <c r="Y188" s="538"/>
      <c r="Z188" s="538"/>
      <c r="AA188" s="538"/>
      <c r="AB188" s="307"/>
      <c r="AC188" s="307"/>
      <c r="AD188" s="307"/>
    </row>
    <row r="189" spans="1:30" ht="13.5" thickTop="1" x14ac:dyDescent="0.2">
      <c r="A189" s="254" t="s">
        <v>4</v>
      </c>
      <c r="B189" s="354">
        <f>SUM(B185:B188)</f>
        <v>62820589227.730003</v>
      </c>
      <c r="C189" s="354">
        <f>SUM(C185:C188)</f>
        <v>22824060057.540001</v>
      </c>
      <c r="D189" s="354">
        <f t="shared" ref="D189:M189" si="13">SUM(D185:D188)</f>
        <v>15345372582.74</v>
      </c>
      <c r="E189" s="354">
        <f t="shared" si="13"/>
        <v>23807700413.909996</v>
      </c>
      <c r="F189" s="354">
        <f t="shared" si="13"/>
        <v>790960922.54000008</v>
      </c>
      <c r="G189" s="354">
        <f t="shared" si="13"/>
        <v>52495251</v>
      </c>
      <c r="H189" s="354">
        <f t="shared" si="13"/>
        <v>0</v>
      </c>
      <c r="I189" s="354">
        <f t="shared" si="13"/>
        <v>0</v>
      </c>
      <c r="J189" s="354">
        <f t="shared" si="13"/>
        <v>0</v>
      </c>
      <c r="K189" s="354">
        <f t="shared" si="13"/>
        <v>0</v>
      </c>
      <c r="L189" s="354">
        <f t="shared" si="13"/>
        <v>0</v>
      </c>
      <c r="M189" s="354">
        <f t="shared" si="13"/>
        <v>0</v>
      </c>
      <c r="N189" s="307"/>
      <c r="O189" s="307"/>
      <c r="P189" s="307"/>
      <c r="Q189" s="307"/>
      <c r="R189" s="307"/>
      <c r="S189" s="307"/>
      <c r="T189" s="307"/>
      <c r="U189" s="307"/>
      <c r="V189" s="307"/>
      <c r="W189" s="307"/>
      <c r="X189" s="307"/>
      <c r="Y189" s="307"/>
      <c r="Z189" s="307"/>
      <c r="AA189" s="307"/>
      <c r="AB189" s="307"/>
      <c r="AC189" s="307"/>
      <c r="AD189" s="307"/>
    </row>
    <row r="190" spans="1:30" x14ac:dyDescent="0.2">
      <c r="A190" s="178"/>
      <c r="B190" s="356"/>
      <c r="C190" s="356"/>
      <c r="D190" s="356"/>
      <c r="E190" s="356"/>
      <c r="F190" s="356"/>
      <c r="G190" s="356"/>
      <c r="H190" s="356"/>
      <c r="I190" s="356"/>
      <c r="J190" s="356"/>
      <c r="K190" s="356"/>
      <c r="L190" s="356"/>
      <c r="M190" s="356"/>
      <c r="N190" s="307"/>
      <c r="O190" s="307"/>
      <c r="P190" s="307"/>
      <c r="Q190" s="307"/>
      <c r="R190" s="307"/>
      <c r="S190" s="307"/>
      <c r="T190" s="307"/>
      <c r="U190" s="307"/>
      <c r="V190" s="307"/>
      <c r="W190" s="307"/>
      <c r="X190" s="307"/>
      <c r="Y190" s="307"/>
      <c r="Z190" s="307"/>
      <c r="AA190" s="307"/>
      <c r="AB190" s="307"/>
      <c r="AC190" s="307"/>
      <c r="AD190" s="307"/>
    </row>
    <row r="191" spans="1:30" x14ac:dyDescent="0.2">
      <c r="N191" s="307"/>
      <c r="O191" s="307"/>
      <c r="P191" s="307"/>
      <c r="Q191" s="307"/>
      <c r="R191" s="307"/>
      <c r="S191" s="307"/>
      <c r="T191" s="307"/>
      <c r="U191" s="307"/>
      <c r="V191" s="307"/>
      <c r="W191" s="307"/>
      <c r="X191" s="307"/>
      <c r="Y191" s="307"/>
      <c r="Z191" s="307"/>
      <c r="AA191" s="307"/>
      <c r="AB191" s="307"/>
      <c r="AC191" s="307"/>
      <c r="AD191" s="307"/>
    </row>
    <row r="192" spans="1:30" x14ac:dyDescent="0.2">
      <c r="A192" s="318" t="s">
        <v>208</v>
      </c>
      <c r="B192" s="319"/>
      <c r="C192" s="319"/>
      <c r="D192" s="319"/>
      <c r="E192" s="319"/>
      <c r="F192" s="319"/>
      <c r="G192" s="319"/>
      <c r="H192" s="319"/>
      <c r="I192" s="320"/>
    </row>
    <row r="193" spans="1:9" ht="38.25" x14ac:dyDescent="0.2">
      <c r="A193" s="385" t="s">
        <v>80</v>
      </c>
      <c r="B193" s="385" t="s">
        <v>81</v>
      </c>
      <c r="C193" s="382" t="s">
        <v>82</v>
      </c>
      <c r="D193" s="382" t="s">
        <v>112</v>
      </c>
      <c r="E193" s="382" t="s">
        <v>114</v>
      </c>
      <c r="F193" s="382" t="s">
        <v>83</v>
      </c>
      <c r="G193" s="383" t="s">
        <v>113</v>
      </c>
      <c r="H193" s="384" t="s">
        <v>84</v>
      </c>
      <c r="I193" s="383" t="s">
        <v>85</v>
      </c>
    </row>
    <row r="194" spans="1:9" x14ac:dyDescent="0.2">
      <c r="A194" s="503" t="s">
        <v>98</v>
      </c>
      <c r="B194" s="504" t="s">
        <v>87</v>
      </c>
      <c r="C194" s="342">
        <v>1200000000</v>
      </c>
      <c r="D194" s="505">
        <v>43539</v>
      </c>
      <c r="E194" s="505">
        <v>43905</v>
      </c>
      <c r="F194" s="506" t="s">
        <v>88</v>
      </c>
      <c r="G194" s="504" t="s">
        <v>89</v>
      </c>
      <c r="H194" s="505">
        <v>39898</v>
      </c>
      <c r="I194" s="507">
        <v>11</v>
      </c>
    </row>
    <row r="195" spans="1:9" x14ac:dyDescent="0.2">
      <c r="A195" s="508" t="s">
        <v>102</v>
      </c>
      <c r="B195" s="509" t="s">
        <v>87</v>
      </c>
      <c r="C195" s="347">
        <v>1948000000</v>
      </c>
      <c r="D195" s="510">
        <v>43815</v>
      </c>
      <c r="E195" s="510">
        <v>44181</v>
      </c>
      <c r="F195" s="511" t="s">
        <v>92</v>
      </c>
      <c r="G195" s="509" t="s">
        <v>93</v>
      </c>
      <c r="H195" s="510">
        <v>40163</v>
      </c>
      <c r="I195" s="512">
        <v>15</v>
      </c>
    </row>
    <row r="196" spans="1:9" x14ac:dyDescent="0.2">
      <c r="A196" s="508" t="s">
        <v>106</v>
      </c>
      <c r="B196" s="509" t="s">
        <v>87</v>
      </c>
      <c r="C196" s="347">
        <v>4137000000</v>
      </c>
      <c r="D196" s="510">
        <v>42493</v>
      </c>
      <c r="E196" s="510">
        <v>42858</v>
      </c>
      <c r="F196" s="511" t="s">
        <v>88</v>
      </c>
      <c r="G196" s="509" t="s">
        <v>89</v>
      </c>
      <c r="H196" s="510">
        <v>40301</v>
      </c>
      <c r="I196" s="512">
        <v>18</v>
      </c>
    </row>
    <row r="197" spans="1:9" x14ac:dyDescent="0.2">
      <c r="A197" s="508" t="s">
        <v>107</v>
      </c>
      <c r="B197" s="509" t="s">
        <v>105</v>
      </c>
      <c r="C197" s="347">
        <v>487133000</v>
      </c>
      <c r="D197" s="510">
        <v>42247</v>
      </c>
      <c r="E197" s="510">
        <v>42613</v>
      </c>
      <c r="F197" s="511" t="s">
        <v>92</v>
      </c>
      <c r="G197" s="509" t="s">
        <v>93</v>
      </c>
      <c r="H197" s="510">
        <v>40421</v>
      </c>
      <c r="I197" s="512">
        <v>19</v>
      </c>
    </row>
    <row r="198" spans="1:9" x14ac:dyDescent="0.2">
      <c r="A198" s="508" t="s">
        <v>108</v>
      </c>
      <c r="B198" s="509" t="s">
        <v>87</v>
      </c>
      <c r="C198" s="347">
        <v>1000000000</v>
      </c>
      <c r="D198" s="510">
        <v>44292</v>
      </c>
      <c r="E198" s="510">
        <v>44657</v>
      </c>
      <c r="F198" s="511" t="s">
        <v>92</v>
      </c>
      <c r="G198" s="509" t="s">
        <v>93</v>
      </c>
      <c r="H198" s="510">
        <v>40639</v>
      </c>
      <c r="I198" s="512">
        <v>20</v>
      </c>
    </row>
    <row r="199" spans="1:9" x14ac:dyDescent="0.2">
      <c r="A199" s="508" t="s">
        <v>109</v>
      </c>
      <c r="B199" s="509" t="s">
        <v>87</v>
      </c>
      <c r="C199" s="347">
        <v>2700000000</v>
      </c>
      <c r="D199" s="510">
        <v>43259</v>
      </c>
      <c r="E199" s="510">
        <v>43624</v>
      </c>
      <c r="F199" s="511" t="s">
        <v>88</v>
      </c>
      <c r="G199" s="509" t="s">
        <v>89</v>
      </c>
      <c r="H199" s="510">
        <v>40702</v>
      </c>
      <c r="I199" s="512">
        <v>21</v>
      </c>
    </row>
    <row r="200" spans="1:9" x14ac:dyDescent="0.2">
      <c r="A200" s="508" t="s">
        <v>110</v>
      </c>
      <c r="B200" s="509" t="s">
        <v>87</v>
      </c>
      <c r="C200" s="347">
        <v>700000000</v>
      </c>
      <c r="D200" s="510">
        <v>43259</v>
      </c>
      <c r="E200" s="510">
        <v>43624</v>
      </c>
      <c r="F200" s="511" t="s">
        <v>92</v>
      </c>
      <c r="G200" s="509" t="s">
        <v>93</v>
      </c>
      <c r="H200" s="510">
        <v>40702</v>
      </c>
      <c r="I200" s="512">
        <v>22</v>
      </c>
    </row>
    <row r="201" spans="1:9" x14ac:dyDescent="0.2">
      <c r="A201" s="508" t="s">
        <v>130</v>
      </c>
      <c r="B201" s="509" t="s">
        <v>87</v>
      </c>
      <c r="C201" s="347">
        <v>1500000000</v>
      </c>
      <c r="D201" s="510">
        <v>46308</v>
      </c>
      <c r="E201" s="510">
        <v>46673</v>
      </c>
      <c r="F201" s="511" t="s">
        <v>92</v>
      </c>
      <c r="G201" s="509" t="s">
        <v>93</v>
      </c>
      <c r="H201" s="510">
        <v>40829</v>
      </c>
      <c r="I201" s="512">
        <v>24</v>
      </c>
    </row>
    <row r="202" spans="1:9" x14ac:dyDescent="0.2">
      <c r="A202" s="508" t="s">
        <v>132</v>
      </c>
      <c r="B202" s="509" t="s">
        <v>87</v>
      </c>
      <c r="C202" s="347">
        <v>738000000</v>
      </c>
      <c r="D202" s="510">
        <v>42543</v>
      </c>
      <c r="E202" s="510">
        <v>42908</v>
      </c>
      <c r="F202" s="511" t="s">
        <v>92</v>
      </c>
      <c r="G202" s="509" t="s">
        <v>93</v>
      </c>
      <c r="H202" s="510">
        <v>40899</v>
      </c>
      <c r="I202" s="512">
        <v>27</v>
      </c>
    </row>
    <row r="203" spans="1:9" x14ac:dyDescent="0.2">
      <c r="A203" s="508" t="s">
        <v>133</v>
      </c>
      <c r="B203" s="509" t="s">
        <v>105</v>
      </c>
      <c r="C203" s="347">
        <v>500000000</v>
      </c>
      <c r="D203" s="510">
        <v>42760</v>
      </c>
      <c r="E203" s="510">
        <v>43125</v>
      </c>
      <c r="F203" s="511" t="s">
        <v>92</v>
      </c>
      <c r="G203" s="509" t="s">
        <v>93</v>
      </c>
      <c r="H203" s="510">
        <v>40925</v>
      </c>
      <c r="I203" s="512">
        <v>28</v>
      </c>
    </row>
    <row r="204" spans="1:9" x14ac:dyDescent="0.2">
      <c r="A204" s="508" t="s">
        <v>135</v>
      </c>
      <c r="B204" s="509" t="s">
        <v>87</v>
      </c>
      <c r="C204" s="347">
        <v>1400000000</v>
      </c>
      <c r="D204" s="510">
        <v>42892</v>
      </c>
      <c r="E204" s="510">
        <v>43257</v>
      </c>
      <c r="F204" s="511" t="s">
        <v>88</v>
      </c>
      <c r="G204" s="509" t="s">
        <v>89</v>
      </c>
      <c r="H204" s="510">
        <v>41066</v>
      </c>
      <c r="I204" s="512">
        <v>30</v>
      </c>
    </row>
    <row r="205" spans="1:9" x14ac:dyDescent="0.2">
      <c r="A205" s="508" t="s">
        <v>136</v>
      </c>
      <c r="B205" s="509" t="s">
        <v>105</v>
      </c>
      <c r="C205" s="347">
        <v>650000000</v>
      </c>
      <c r="D205" s="510">
        <v>43635</v>
      </c>
      <c r="E205" s="510">
        <v>44001</v>
      </c>
      <c r="F205" s="511" t="s">
        <v>92</v>
      </c>
      <c r="G205" s="509" t="s">
        <v>93</v>
      </c>
      <c r="H205" s="510">
        <v>41079</v>
      </c>
      <c r="I205" s="512">
        <v>31</v>
      </c>
    </row>
    <row r="206" spans="1:9" x14ac:dyDescent="0.2">
      <c r="A206" s="508" t="s">
        <v>138</v>
      </c>
      <c r="B206" s="509" t="s">
        <v>105</v>
      </c>
      <c r="C206" s="347">
        <v>1000000000</v>
      </c>
      <c r="D206" s="510">
        <v>43045</v>
      </c>
      <c r="E206" s="510">
        <v>43410</v>
      </c>
      <c r="F206" s="511" t="s">
        <v>92</v>
      </c>
      <c r="G206" s="509" t="s">
        <v>93</v>
      </c>
      <c r="H206" s="510">
        <v>41219</v>
      </c>
      <c r="I206" s="512">
        <v>32</v>
      </c>
    </row>
    <row r="207" spans="1:9" x14ac:dyDescent="0.2">
      <c r="A207" s="508" t="s">
        <v>139</v>
      </c>
      <c r="B207" s="509" t="s">
        <v>87</v>
      </c>
      <c r="C207" s="347">
        <v>1000000000</v>
      </c>
      <c r="D207" s="510">
        <v>43802</v>
      </c>
      <c r="E207" s="510">
        <v>44168</v>
      </c>
      <c r="F207" s="511" t="s">
        <v>92</v>
      </c>
      <c r="G207" s="509" t="s">
        <v>93</v>
      </c>
      <c r="H207" s="510">
        <v>41246</v>
      </c>
      <c r="I207" s="512">
        <v>34</v>
      </c>
    </row>
    <row r="208" spans="1:9" x14ac:dyDescent="0.2">
      <c r="A208" s="508" t="s">
        <v>140</v>
      </c>
      <c r="B208" s="509" t="s">
        <v>87</v>
      </c>
      <c r="C208" s="347">
        <v>1000000000</v>
      </c>
      <c r="D208" s="510">
        <v>43437</v>
      </c>
      <c r="E208" s="510">
        <v>43802</v>
      </c>
      <c r="F208" s="511" t="s">
        <v>88</v>
      </c>
      <c r="G208" s="509" t="s">
        <v>89</v>
      </c>
      <c r="H208" s="510">
        <v>41246</v>
      </c>
      <c r="I208" s="512">
        <v>35</v>
      </c>
    </row>
    <row r="209" spans="1:9" x14ac:dyDescent="0.2">
      <c r="A209" s="508" t="s">
        <v>141</v>
      </c>
      <c r="B209" s="509" t="s">
        <v>87</v>
      </c>
      <c r="C209" s="347">
        <v>5220000000</v>
      </c>
      <c r="D209" s="510">
        <v>43802</v>
      </c>
      <c r="E209" s="510">
        <v>44168</v>
      </c>
      <c r="F209" s="511" t="s">
        <v>88</v>
      </c>
      <c r="G209" s="509" t="s">
        <v>89</v>
      </c>
      <c r="H209" s="510">
        <v>41246</v>
      </c>
      <c r="I209" s="512">
        <v>33</v>
      </c>
    </row>
    <row r="210" spans="1:9" x14ac:dyDescent="0.2">
      <c r="A210" s="508" t="s">
        <v>142</v>
      </c>
      <c r="B210" s="509" t="s">
        <v>87</v>
      </c>
      <c r="C210" s="347">
        <v>1000000000</v>
      </c>
      <c r="D210" s="510">
        <v>46769</v>
      </c>
      <c r="E210" s="510">
        <v>47135</v>
      </c>
      <c r="F210" s="511" t="s">
        <v>92</v>
      </c>
      <c r="G210" s="509" t="s">
        <v>93</v>
      </c>
      <c r="H210" s="510">
        <v>41291</v>
      </c>
      <c r="I210" s="512">
        <v>36</v>
      </c>
    </row>
    <row r="211" spans="1:9" x14ac:dyDescent="0.2">
      <c r="A211" s="508" t="s">
        <v>143</v>
      </c>
      <c r="B211" s="509" t="s">
        <v>105</v>
      </c>
      <c r="C211" s="513">
        <v>1000000000</v>
      </c>
      <c r="D211" s="514">
        <v>44956</v>
      </c>
      <c r="E211" s="510">
        <v>45321</v>
      </c>
      <c r="F211" s="511" t="s">
        <v>92</v>
      </c>
      <c r="G211" s="509" t="s">
        <v>93</v>
      </c>
      <c r="H211" s="510">
        <v>41304</v>
      </c>
      <c r="I211" s="512">
        <v>37</v>
      </c>
    </row>
    <row r="212" spans="1:9" x14ac:dyDescent="0.2">
      <c r="A212" s="508" t="s">
        <v>146</v>
      </c>
      <c r="B212" s="515" t="s">
        <v>87</v>
      </c>
      <c r="C212" s="516">
        <v>5000000000</v>
      </c>
      <c r="D212" s="517">
        <v>44181</v>
      </c>
      <c r="E212" s="518">
        <v>44546</v>
      </c>
      <c r="F212" s="511" t="s">
        <v>88</v>
      </c>
      <c r="G212" s="509" t="s">
        <v>89</v>
      </c>
      <c r="H212" s="510">
        <v>41500</v>
      </c>
      <c r="I212" s="512">
        <v>38</v>
      </c>
    </row>
    <row r="213" spans="1:9" s="307" customFormat="1" x14ac:dyDescent="0.2">
      <c r="A213" s="508" t="s">
        <v>147</v>
      </c>
      <c r="B213" s="515" t="s">
        <v>87</v>
      </c>
      <c r="C213" s="516">
        <v>550000000</v>
      </c>
      <c r="D213" s="517">
        <v>44181</v>
      </c>
      <c r="E213" s="517">
        <v>44546</v>
      </c>
      <c r="F213" s="511" t="s">
        <v>92</v>
      </c>
      <c r="G213" s="512" t="s">
        <v>93</v>
      </c>
      <c r="H213" s="510">
        <v>41506</v>
      </c>
      <c r="I213" s="512">
        <v>39</v>
      </c>
    </row>
    <row r="214" spans="1:9" s="307" customFormat="1" x14ac:dyDescent="0.2">
      <c r="A214" s="508" t="s">
        <v>148</v>
      </c>
      <c r="B214" s="515" t="s">
        <v>87</v>
      </c>
      <c r="C214" s="516">
        <v>150000000</v>
      </c>
      <c r="D214" s="517">
        <v>47002</v>
      </c>
      <c r="E214" s="517">
        <v>47367</v>
      </c>
      <c r="F214" s="519" t="s">
        <v>92</v>
      </c>
      <c r="G214" s="515" t="s">
        <v>93</v>
      </c>
      <c r="H214" s="517">
        <v>41523</v>
      </c>
      <c r="I214" s="515">
        <v>40</v>
      </c>
    </row>
    <row r="215" spans="1:9" s="307" customFormat="1" x14ac:dyDescent="0.2">
      <c r="A215" s="508" t="s">
        <v>149</v>
      </c>
      <c r="B215" s="515" t="s">
        <v>151</v>
      </c>
      <c r="C215" s="516">
        <v>700000000</v>
      </c>
      <c r="D215" s="517">
        <v>43437</v>
      </c>
      <c r="E215" s="517">
        <v>43802</v>
      </c>
      <c r="F215" s="519" t="s">
        <v>88</v>
      </c>
      <c r="G215" s="515" t="s">
        <v>89</v>
      </c>
      <c r="H215" s="517">
        <v>41611</v>
      </c>
      <c r="I215" s="515">
        <v>41</v>
      </c>
    </row>
    <row r="216" spans="1:9" s="307" customFormat="1" x14ac:dyDescent="0.2">
      <c r="A216" s="508" t="s">
        <v>150</v>
      </c>
      <c r="B216" s="515" t="s">
        <v>151</v>
      </c>
      <c r="C216" s="516">
        <v>300000000</v>
      </c>
      <c r="D216" s="517">
        <v>43437</v>
      </c>
      <c r="E216" s="517">
        <v>43802</v>
      </c>
      <c r="F216" s="519" t="s">
        <v>92</v>
      </c>
      <c r="G216" s="515" t="s">
        <v>93</v>
      </c>
      <c r="H216" s="517">
        <v>41611</v>
      </c>
      <c r="I216" s="515">
        <v>42</v>
      </c>
    </row>
    <row r="217" spans="1:9" s="307" customFormat="1" x14ac:dyDescent="0.2">
      <c r="A217" s="508" t="s">
        <v>186</v>
      </c>
      <c r="B217" s="515" t="s">
        <v>105</v>
      </c>
      <c r="C217" s="516">
        <v>500000000</v>
      </c>
      <c r="D217" s="517">
        <v>44267</v>
      </c>
      <c r="E217" s="517">
        <v>44632</v>
      </c>
      <c r="F217" s="519" t="s">
        <v>92</v>
      </c>
      <c r="G217" s="515" t="s">
        <v>93</v>
      </c>
      <c r="H217" s="517">
        <v>41710</v>
      </c>
      <c r="I217" s="515">
        <v>43</v>
      </c>
    </row>
    <row r="218" spans="1:9" s="307" customFormat="1" x14ac:dyDescent="0.2">
      <c r="A218" s="520" t="s">
        <v>224</v>
      </c>
      <c r="B218" s="512" t="s">
        <v>87</v>
      </c>
      <c r="C218" s="513">
        <v>2225000000</v>
      </c>
      <c r="D218" s="518">
        <v>44602</v>
      </c>
      <c r="E218" s="518">
        <v>44967</v>
      </c>
      <c r="F218" s="519" t="s">
        <v>88</v>
      </c>
      <c r="G218" s="515" t="s">
        <v>89</v>
      </c>
      <c r="H218" s="517">
        <v>42073</v>
      </c>
      <c r="I218" s="515">
        <v>44</v>
      </c>
    </row>
    <row r="219" spans="1:9" x14ac:dyDescent="0.2">
      <c r="A219" s="523" t="s">
        <v>225</v>
      </c>
      <c r="B219" s="524" t="s">
        <v>87</v>
      </c>
      <c r="C219" s="525">
        <v>1000000000</v>
      </c>
      <c r="D219" s="526">
        <v>44470</v>
      </c>
      <c r="E219" s="526">
        <v>44835</v>
      </c>
      <c r="F219" s="527" t="s">
        <v>92</v>
      </c>
      <c r="G219" s="524" t="s">
        <v>93</v>
      </c>
      <c r="H219" s="526">
        <v>42095</v>
      </c>
      <c r="I219" s="529">
        <v>45</v>
      </c>
    </row>
    <row r="221" spans="1:9" x14ac:dyDescent="0.2">
      <c r="C221" s="467"/>
    </row>
    <row r="222" spans="1:9" x14ac:dyDescent="0.2">
      <c r="A222" s="318" t="s">
        <v>216</v>
      </c>
      <c r="B222" s="319"/>
      <c r="C222" s="319"/>
      <c r="D222" s="319"/>
      <c r="E222" s="319"/>
      <c r="F222" s="319"/>
      <c r="G222" s="319"/>
      <c r="H222" s="319"/>
      <c r="I222" s="320"/>
    </row>
    <row r="224" spans="1:9" x14ac:dyDescent="0.2">
      <c r="A224" s="275" t="s">
        <v>223</v>
      </c>
    </row>
    <row r="225" spans="1:1" x14ac:dyDescent="0.2">
      <c r="A225" s="275" t="s">
        <v>210</v>
      </c>
    </row>
  </sheetData>
  <mergeCells count="8">
    <mergeCell ref="G120:L120"/>
    <mergeCell ref="A5:F5"/>
    <mergeCell ref="A107:F107"/>
    <mergeCell ref="A14:F14"/>
    <mergeCell ref="A23:F23"/>
    <mergeCell ref="A58:F58"/>
    <mergeCell ref="A94:F94"/>
    <mergeCell ref="A120:F1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6"/>
  <sheetViews>
    <sheetView zoomScale="80" zoomScaleNormal="80" workbookViewId="0">
      <selection activeCell="C143" sqref="C143:H143"/>
    </sheetView>
  </sheetViews>
  <sheetFormatPr baseColWidth="10" defaultRowHeight="12.75" x14ac:dyDescent="0.2"/>
  <cols>
    <col min="1" max="1" width="53.7109375" style="275" customWidth="1"/>
    <col min="2" max="2" width="24.5703125" style="275" bestFit="1" customWidth="1"/>
    <col min="3" max="3" width="23.85546875" style="275" customWidth="1"/>
    <col min="4" max="4" width="35.42578125" style="275" customWidth="1"/>
    <col min="5" max="5" width="22.140625" style="275" bestFit="1" customWidth="1"/>
    <col min="6" max="6" width="24" style="275" bestFit="1" customWidth="1"/>
    <col min="7" max="10" width="22.14062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9" x14ac:dyDescent="0.2">
      <c r="A1" s="273" t="s">
        <v>145</v>
      </c>
      <c r="B1" s="274"/>
      <c r="C1" s="274"/>
      <c r="D1" s="274"/>
      <c r="E1" s="274"/>
    </row>
    <row r="2" spans="1:9" x14ac:dyDescent="0.2">
      <c r="A2" s="274" t="s">
        <v>1</v>
      </c>
      <c r="B2" s="274"/>
      <c r="C2" s="276">
        <v>42094</v>
      </c>
      <c r="E2" s="274"/>
    </row>
    <row r="3" spans="1:9" x14ac:dyDescent="0.2">
      <c r="A3" s="274" t="s">
        <v>9</v>
      </c>
      <c r="B3" s="274"/>
      <c r="C3" s="277" t="s">
        <v>10</v>
      </c>
      <c r="E3" s="274"/>
      <c r="G3" s="278"/>
    </row>
    <row r="4" spans="1:9" x14ac:dyDescent="0.2">
      <c r="A4" s="274"/>
      <c r="B4" s="274"/>
      <c r="C4" s="274"/>
      <c r="D4" s="274"/>
      <c r="E4" s="274"/>
      <c r="G4" s="279"/>
    </row>
    <row r="5" spans="1:9" x14ac:dyDescent="0.2">
      <c r="A5" s="629" t="s">
        <v>13</v>
      </c>
      <c r="B5" s="630"/>
      <c r="C5" s="630"/>
      <c r="D5" s="630"/>
      <c r="E5" s="630"/>
      <c r="F5" s="631"/>
      <c r="G5" s="279"/>
    </row>
    <row r="6" spans="1:9" ht="12.75" customHeight="1" x14ac:dyDescent="0.2">
      <c r="A6" s="280"/>
      <c r="B6" s="280" t="s">
        <v>4</v>
      </c>
      <c r="C6" s="280" t="s">
        <v>5</v>
      </c>
      <c r="D6" s="280" t="s">
        <v>76</v>
      </c>
      <c r="E6" s="281" t="s">
        <v>79</v>
      </c>
      <c r="F6" s="282" t="s">
        <v>11</v>
      </c>
      <c r="G6" s="29"/>
    </row>
    <row r="7" spans="1:9" x14ac:dyDescent="0.2">
      <c r="A7" s="283" t="s">
        <v>2</v>
      </c>
      <c r="B7" s="20">
        <f>B40</f>
        <v>53236112543.379997</v>
      </c>
      <c r="C7" s="283">
        <f>B7/$B$11</f>
        <v>0.69896342929309307</v>
      </c>
      <c r="D7" s="7">
        <v>0.46241352999999996</v>
      </c>
      <c r="E7" s="376">
        <f>C40</f>
        <v>41451</v>
      </c>
      <c r="F7" s="375">
        <f>B7/E7</f>
        <v>1284314.3119196158</v>
      </c>
      <c r="G7" s="279"/>
    </row>
    <row r="8" spans="1:9" x14ac:dyDescent="0.2">
      <c r="A8" s="283" t="s">
        <v>3</v>
      </c>
      <c r="B8" s="13">
        <f>B74</f>
        <v>8542293564.4200001</v>
      </c>
      <c r="C8" s="283">
        <f>B8/$B$11</f>
        <v>0.11215602564800341</v>
      </c>
      <c r="D8" s="7">
        <v>0.14444782</v>
      </c>
      <c r="E8" s="557">
        <f>C74</f>
        <v>760</v>
      </c>
      <c r="F8" s="375">
        <f>B8/E8</f>
        <v>11239859.95318421</v>
      </c>
      <c r="G8" s="279"/>
    </row>
    <row r="9" spans="1:9" x14ac:dyDescent="0.2">
      <c r="A9" s="283" t="s">
        <v>187</v>
      </c>
      <c r="B9" s="284">
        <v>7217726821.3805075</v>
      </c>
      <c r="C9" s="283">
        <f>B9/$B$11</f>
        <v>9.4765129340763657E-2</v>
      </c>
      <c r="D9" s="285"/>
      <c r="E9" s="286"/>
      <c r="F9" s="287"/>
      <c r="G9" s="278"/>
    </row>
    <row r="10" spans="1:9" x14ac:dyDescent="0.2">
      <c r="A10" s="283" t="s">
        <v>188</v>
      </c>
      <c r="B10" s="284">
        <v>7168241789.5671282</v>
      </c>
      <c r="C10" s="283">
        <f>B10/$B$11</f>
        <v>9.4115415718140041E-2</v>
      </c>
      <c r="D10" s="285"/>
      <c r="E10" s="286"/>
      <c r="F10" s="287"/>
      <c r="G10" s="278"/>
    </row>
    <row r="11" spans="1:9" x14ac:dyDescent="0.2">
      <c r="A11" s="288" t="s">
        <v>7</v>
      </c>
      <c r="B11" s="289">
        <f>SUM(B7:B10)</f>
        <v>76164374718.74762</v>
      </c>
      <c r="C11" s="288">
        <f>B11/$B$11</f>
        <v>1</v>
      </c>
      <c r="D11" s="288">
        <f>B7/(B7+B8)*D7+B8/(B7+B8)*D8</f>
        <v>0.41844741612034292</v>
      </c>
      <c r="E11" s="290">
        <f>SUM(E7:E9)</f>
        <v>42211</v>
      </c>
      <c r="F11" s="291">
        <f>(B7+B8)/E11</f>
        <v>1463561.7755513964</v>
      </c>
      <c r="G11" s="278"/>
    </row>
    <row r="12" spans="1:9" s="278" customFormat="1" x14ac:dyDescent="0.2">
      <c r="A12" s="292"/>
      <c r="B12" s="293"/>
      <c r="C12" s="292"/>
      <c r="D12" s="292"/>
      <c r="E12" s="294"/>
      <c r="F12" s="295"/>
    </row>
    <row r="13" spans="1:9" s="278" customFormat="1" x14ac:dyDescent="0.2">
      <c r="A13" s="292"/>
      <c r="B13" s="293"/>
      <c r="C13" s="292"/>
      <c r="D13" s="292"/>
      <c r="E13" s="294"/>
      <c r="F13" s="295"/>
    </row>
    <row r="14" spans="1:9" s="278" customFormat="1" x14ac:dyDescent="0.2">
      <c r="A14" s="629" t="s">
        <v>184</v>
      </c>
      <c r="B14" s="630"/>
      <c r="C14" s="630"/>
      <c r="D14" s="630"/>
      <c r="E14" s="630"/>
      <c r="F14" s="631"/>
    </row>
    <row r="15" spans="1:9" s="278" customFormat="1" x14ac:dyDescent="0.2">
      <c r="A15" s="495"/>
      <c r="B15" s="496"/>
      <c r="C15" s="280" t="s">
        <v>179</v>
      </c>
      <c r="D15" s="494" t="s">
        <v>219</v>
      </c>
      <c r="E15" s="494" t="s">
        <v>220</v>
      </c>
      <c r="F15" s="494" t="s">
        <v>221</v>
      </c>
      <c r="H15" s="501"/>
      <c r="I15" s="501"/>
    </row>
    <row r="16" spans="1:9" s="278" customFormat="1" ht="15" x14ac:dyDescent="0.2">
      <c r="A16" s="497" t="s">
        <v>180</v>
      </c>
      <c r="B16" s="498"/>
      <c r="C16" s="553">
        <v>0</v>
      </c>
      <c r="D16" s="501">
        <v>127583213.88</v>
      </c>
      <c r="E16" s="530">
        <v>1109753541.6900003</v>
      </c>
      <c r="F16" s="530">
        <v>20423021022.849953</v>
      </c>
      <c r="H16" s="501"/>
      <c r="I16" s="501"/>
    </row>
    <row r="17" spans="1:9" s="278" customFormat="1" ht="15" x14ac:dyDescent="0.2">
      <c r="A17" s="497" t="s">
        <v>181</v>
      </c>
      <c r="B17" s="498"/>
      <c r="C17" s="284">
        <v>0</v>
      </c>
      <c r="D17" s="531">
        <v>3171972.0578554994</v>
      </c>
      <c r="E17" s="284">
        <v>47306707.745316856</v>
      </c>
      <c r="F17" s="284">
        <v>1254075928.7566278</v>
      </c>
      <c r="H17" s="501"/>
      <c r="I17" s="501"/>
    </row>
    <row r="18" spans="1:9" s="278" customFormat="1" x14ac:dyDescent="0.2">
      <c r="A18" s="499" t="s">
        <v>183</v>
      </c>
      <c r="B18" s="489"/>
      <c r="C18" s="491">
        <v>0.104</v>
      </c>
      <c r="D18" s="491">
        <v>0.10390000000000001</v>
      </c>
      <c r="E18" s="491">
        <v>0.1033</v>
      </c>
      <c r="F18" s="491">
        <v>8.5800000000000001E-2</v>
      </c>
      <c r="H18" s="501"/>
      <c r="I18" s="501"/>
    </row>
    <row r="19" spans="1:9" s="278" customFormat="1" ht="15" x14ac:dyDescent="0.2">
      <c r="A19" s="493" t="s">
        <v>182</v>
      </c>
      <c r="B19" s="293"/>
      <c r="C19" s="292"/>
      <c r="D19" s="292"/>
      <c r="E19" s="294"/>
      <c r="F19" s="295"/>
    </row>
    <row r="20" spans="1:9" s="278" customFormat="1" ht="15" x14ac:dyDescent="0.2">
      <c r="A20" s="493" t="s">
        <v>185</v>
      </c>
      <c r="B20" s="293"/>
      <c r="C20" s="292"/>
      <c r="D20" s="292"/>
      <c r="E20" s="294"/>
      <c r="F20" s="295"/>
    </row>
    <row r="21" spans="1:9" s="278" customFormat="1" x14ac:dyDescent="0.2">
      <c r="A21" s="493" t="s">
        <v>222</v>
      </c>
      <c r="B21" s="293"/>
      <c r="C21" s="292"/>
      <c r="D21" s="292"/>
      <c r="E21" s="294"/>
      <c r="F21" s="295"/>
    </row>
    <row r="23" spans="1:9" x14ac:dyDescent="0.2">
      <c r="A23" s="629" t="s">
        <v>36</v>
      </c>
      <c r="B23" s="630"/>
      <c r="C23" s="630"/>
      <c r="D23" s="630"/>
      <c r="E23" s="630"/>
      <c r="F23" s="631"/>
    </row>
    <row r="24" spans="1:9" x14ac:dyDescent="0.2">
      <c r="A24" s="296" t="s">
        <v>14</v>
      </c>
      <c r="B24" s="297"/>
      <c r="C24" s="297"/>
      <c r="D24" s="297"/>
      <c r="E24" s="297"/>
      <c r="F24" s="297"/>
    </row>
    <row r="25" spans="1:9" x14ac:dyDescent="0.2">
      <c r="A25" s="298"/>
      <c r="B25" s="279"/>
      <c r="C25" s="279"/>
      <c r="D25" s="279"/>
      <c r="E25" s="279"/>
      <c r="F25" s="279"/>
    </row>
    <row r="26" spans="1:9" x14ac:dyDescent="0.2">
      <c r="A26" s="42" t="s">
        <v>31</v>
      </c>
      <c r="B26" s="143"/>
      <c r="C26" s="143"/>
      <c r="D26" s="278"/>
      <c r="E26" s="278"/>
      <c r="F26" s="279"/>
      <c r="G26" s="307"/>
      <c r="H26" s="307"/>
    </row>
    <row r="27" spans="1:9" x14ac:dyDescent="0.2">
      <c r="A27" s="145"/>
      <c r="B27" s="144"/>
      <c r="C27" s="144"/>
      <c r="E27" s="278"/>
      <c r="F27" s="307"/>
      <c r="G27" s="307"/>
      <c r="H27" s="307"/>
      <c r="I27" s="307"/>
    </row>
    <row r="28" spans="1:9" ht="15" x14ac:dyDescent="0.2">
      <c r="A28" s="78" t="s">
        <v>15</v>
      </c>
      <c r="B28" s="146" t="s">
        <v>16</v>
      </c>
      <c r="C28" s="147" t="s">
        <v>211</v>
      </c>
      <c r="D28" s="299" t="s">
        <v>35</v>
      </c>
      <c r="E28" s="278"/>
      <c r="F28" s="536"/>
      <c r="G28" s="537"/>
      <c r="H28" s="537"/>
      <c r="I28" s="307"/>
    </row>
    <row r="29" spans="1:9" ht="14.25" customHeight="1" x14ac:dyDescent="0.2">
      <c r="A29" s="83" t="s">
        <v>18</v>
      </c>
      <c r="B29" s="142">
        <v>8314234491.8199997</v>
      </c>
      <c r="C29" s="35">
        <v>10957</v>
      </c>
      <c r="D29" s="300">
        <f>B29/$B$40</f>
        <v>0.15617658943532098</v>
      </c>
      <c r="E29" s="278"/>
      <c r="F29" s="536"/>
      <c r="G29" s="537"/>
      <c r="H29" s="537"/>
      <c r="I29" s="307"/>
    </row>
    <row r="30" spans="1:9" ht="13.5" customHeight="1" x14ac:dyDescent="0.2">
      <c r="A30" s="74" t="s">
        <v>19</v>
      </c>
      <c r="B30" s="141">
        <v>8456697705.3199997</v>
      </c>
      <c r="C30" s="19">
        <v>6393</v>
      </c>
      <c r="D30" s="300">
        <f t="shared" ref="D30:D40" si="0">B30/$B$40</f>
        <v>0.15885265285719299</v>
      </c>
      <c r="E30" s="278"/>
      <c r="F30" s="536"/>
      <c r="G30" s="537"/>
      <c r="H30" s="537"/>
      <c r="I30" s="307"/>
    </row>
    <row r="31" spans="1:9" x14ac:dyDescent="0.2">
      <c r="A31" s="74" t="s">
        <v>20</v>
      </c>
      <c r="B31" s="141">
        <v>36465180346.239998</v>
      </c>
      <c r="C31" s="19">
        <v>24101</v>
      </c>
      <c r="D31" s="300">
        <f t="shared" si="0"/>
        <v>0.68497075770748606</v>
      </c>
      <c r="E31" s="278"/>
      <c r="F31" s="307"/>
      <c r="G31" s="307"/>
      <c r="H31" s="307"/>
      <c r="I31" s="307"/>
    </row>
    <row r="32" spans="1:9" x14ac:dyDescent="0.2">
      <c r="A32" s="74" t="s">
        <v>21</v>
      </c>
      <c r="B32" s="54"/>
      <c r="C32" s="19"/>
      <c r="D32" s="300">
        <f t="shared" si="0"/>
        <v>0</v>
      </c>
      <c r="E32" s="278"/>
      <c r="F32" s="307"/>
      <c r="G32" s="307"/>
      <c r="H32" s="307"/>
      <c r="I32" s="307"/>
    </row>
    <row r="33" spans="1:10" x14ac:dyDescent="0.2">
      <c r="A33" s="74" t="s">
        <v>22</v>
      </c>
      <c r="B33" s="71"/>
      <c r="C33" s="71"/>
      <c r="D33" s="300">
        <f t="shared" si="0"/>
        <v>0</v>
      </c>
      <c r="E33" s="278"/>
      <c r="F33" s="307"/>
      <c r="G33" s="307"/>
      <c r="H33" s="307"/>
      <c r="I33" s="307"/>
    </row>
    <row r="34" spans="1:10" x14ac:dyDescent="0.2">
      <c r="A34" s="74" t="s">
        <v>23</v>
      </c>
      <c r="B34" s="71"/>
      <c r="C34" s="71"/>
      <c r="D34" s="300">
        <f t="shared" si="0"/>
        <v>0</v>
      </c>
      <c r="E34" s="278"/>
      <c r="F34" s="307"/>
      <c r="G34" s="307"/>
      <c r="H34" s="307"/>
      <c r="I34" s="307"/>
    </row>
    <row r="35" spans="1:10" x14ac:dyDescent="0.2">
      <c r="A35" s="74" t="s">
        <v>24</v>
      </c>
      <c r="B35" s="71"/>
      <c r="C35" s="71"/>
      <c r="D35" s="300">
        <f t="shared" si="0"/>
        <v>0</v>
      </c>
      <c r="E35" s="278"/>
      <c r="F35" s="307"/>
      <c r="G35" s="307"/>
      <c r="H35" s="307"/>
      <c r="I35" s="307"/>
    </row>
    <row r="36" spans="1:10" x14ac:dyDescent="0.2">
      <c r="A36" s="74" t="s">
        <v>25</v>
      </c>
      <c r="B36" s="71"/>
      <c r="C36" s="71"/>
      <c r="D36" s="300">
        <f t="shared" si="0"/>
        <v>0</v>
      </c>
      <c r="E36" s="278"/>
      <c r="F36" s="307"/>
      <c r="G36" s="307"/>
      <c r="H36" s="307"/>
      <c r="I36" s="307"/>
    </row>
    <row r="37" spans="1:10" x14ac:dyDescent="0.2">
      <c r="A37" s="74" t="s">
        <v>26</v>
      </c>
      <c r="B37" s="71"/>
      <c r="C37" s="71"/>
      <c r="D37" s="300">
        <f t="shared" si="0"/>
        <v>0</v>
      </c>
      <c r="E37" s="278"/>
      <c r="F37" s="307"/>
      <c r="G37" s="307"/>
      <c r="H37" s="307"/>
      <c r="I37" s="307"/>
    </row>
    <row r="38" spans="1:10" x14ac:dyDescent="0.2">
      <c r="A38" s="74" t="s">
        <v>27</v>
      </c>
      <c r="B38" s="71"/>
      <c r="C38" s="71"/>
      <c r="D38" s="300">
        <f t="shared" si="0"/>
        <v>0</v>
      </c>
      <c r="E38" s="278"/>
      <c r="F38" s="307"/>
      <c r="G38" s="307"/>
      <c r="H38" s="307"/>
      <c r="I38" s="307"/>
    </row>
    <row r="39" spans="1:10" ht="15.75" thickBot="1" x14ac:dyDescent="0.25">
      <c r="A39" s="38" t="s">
        <v>28</v>
      </c>
      <c r="B39" s="56"/>
      <c r="C39" s="56"/>
      <c r="D39" s="301">
        <f t="shared" si="0"/>
        <v>0</v>
      </c>
      <c r="E39" s="278"/>
      <c r="F39" s="536"/>
      <c r="G39" s="537"/>
      <c r="H39" s="537"/>
      <c r="I39" s="307"/>
    </row>
    <row r="40" spans="1:10" ht="15.75" thickTop="1" x14ac:dyDescent="0.2">
      <c r="A40" s="49" t="s">
        <v>4</v>
      </c>
      <c r="B40" s="5">
        <f>SUM(B29:B39)</f>
        <v>53236112543.379997</v>
      </c>
      <c r="C40" s="5">
        <f>SUM(C29:C39)</f>
        <v>41451</v>
      </c>
      <c r="D40" s="302">
        <f t="shared" si="0"/>
        <v>1</v>
      </c>
      <c r="E40" s="278"/>
      <c r="F40" s="536"/>
      <c r="G40" s="537"/>
      <c r="H40" s="537"/>
      <c r="I40" s="307"/>
      <c r="J40" s="303"/>
    </row>
    <row r="41" spans="1:10" ht="15" x14ac:dyDescent="0.2">
      <c r="A41" s="47"/>
      <c r="B41" s="558"/>
      <c r="C41" s="558"/>
      <c r="F41" s="536"/>
      <c r="G41" s="537"/>
      <c r="H41" s="537"/>
      <c r="I41" s="307"/>
      <c r="J41" s="304"/>
    </row>
    <row r="42" spans="1:10" ht="15" x14ac:dyDescent="0.2">
      <c r="A42" s="42" t="s">
        <v>32</v>
      </c>
      <c r="B42" s="33"/>
      <c r="C42" s="33"/>
      <c r="D42" s="305"/>
      <c r="E42" s="305"/>
      <c r="F42" s="536"/>
      <c r="G42" s="537"/>
      <c r="H42" s="537"/>
      <c r="I42" s="307"/>
    </row>
    <row r="43" spans="1:10" ht="15" x14ac:dyDescent="0.2">
      <c r="A43" s="15"/>
      <c r="B43" s="559"/>
      <c r="C43" s="559"/>
      <c r="E43" s="278"/>
      <c r="F43" s="536"/>
      <c r="G43" s="537"/>
      <c r="H43" s="537"/>
      <c r="I43" s="307"/>
    </row>
    <row r="44" spans="1:10" ht="15" x14ac:dyDescent="0.2">
      <c r="A44" s="88" t="s">
        <v>29</v>
      </c>
      <c r="B44" s="560" t="s">
        <v>16</v>
      </c>
      <c r="C44" s="560" t="s">
        <v>211</v>
      </c>
      <c r="D44" s="299" t="s">
        <v>35</v>
      </c>
      <c r="E44" s="278"/>
      <c r="F44" s="536"/>
      <c r="G44" s="537"/>
      <c r="H44" s="537"/>
      <c r="I44" s="307"/>
    </row>
    <row r="45" spans="1:10" ht="15" x14ac:dyDescent="0.2">
      <c r="A45" s="67" t="s">
        <v>18</v>
      </c>
      <c r="B45" s="141">
        <v>13701924826.18</v>
      </c>
      <c r="C45" s="49">
        <v>15716</v>
      </c>
      <c r="D45" s="300">
        <f>B45/$B$56</f>
        <v>0.25738026635612887</v>
      </c>
      <c r="E45" s="556"/>
      <c r="F45" s="536"/>
      <c r="G45" s="537"/>
      <c r="H45" s="537"/>
      <c r="I45" s="307"/>
    </row>
    <row r="46" spans="1:10" ht="15" x14ac:dyDescent="0.2">
      <c r="A46" s="67" t="s">
        <v>19</v>
      </c>
      <c r="B46" s="141">
        <v>14149310955.93</v>
      </c>
      <c r="C46" s="49">
        <v>10218</v>
      </c>
      <c r="D46" s="300">
        <f t="shared" ref="D46:D54" si="1">B46/$B$56</f>
        <v>0.26578407550702138</v>
      </c>
      <c r="E46" s="556"/>
      <c r="F46" s="536"/>
      <c r="G46" s="537"/>
      <c r="H46" s="537"/>
      <c r="I46" s="307"/>
    </row>
    <row r="47" spans="1:10" ht="15" x14ac:dyDescent="0.2">
      <c r="A47" s="67" t="s">
        <v>20</v>
      </c>
      <c r="B47" s="141">
        <v>24297567750.639999</v>
      </c>
      <c r="C47" s="49">
        <v>14908</v>
      </c>
      <c r="D47" s="300">
        <f t="shared" si="1"/>
        <v>0.456411382984452</v>
      </c>
      <c r="E47" s="556"/>
      <c r="F47" s="536"/>
      <c r="G47" s="537"/>
      <c r="H47" s="537"/>
      <c r="I47" s="307"/>
    </row>
    <row r="48" spans="1:10" ht="15" x14ac:dyDescent="0.2">
      <c r="A48" s="67" t="s">
        <v>21</v>
      </c>
      <c r="B48" s="141">
        <v>1031723107.4400001</v>
      </c>
      <c r="C48" s="49">
        <v>578</v>
      </c>
      <c r="D48" s="300">
        <f t="shared" si="1"/>
        <v>1.9380136117175904E-2</v>
      </c>
      <c r="E48" s="556"/>
      <c r="F48" s="536"/>
      <c r="G48" s="537"/>
      <c r="H48" s="537"/>
      <c r="I48" s="307"/>
    </row>
    <row r="49" spans="1:9" x14ac:dyDescent="0.2">
      <c r="A49" s="67" t="s">
        <v>22</v>
      </c>
      <c r="B49" s="141">
        <v>55585903.189999998</v>
      </c>
      <c r="C49" s="49">
        <v>31</v>
      </c>
      <c r="D49" s="300">
        <f t="shared" si="1"/>
        <v>1.0441390352217254E-3</v>
      </c>
      <c r="E49" s="556"/>
      <c r="F49" s="307"/>
      <c r="G49" s="307"/>
      <c r="H49" s="307"/>
      <c r="I49" s="307"/>
    </row>
    <row r="50" spans="1:9" x14ac:dyDescent="0.2">
      <c r="A50" s="67" t="s">
        <v>23</v>
      </c>
      <c r="B50" s="141"/>
      <c r="C50" s="49"/>
      <c r="D50" s="300">
        <f t="shared" si="1"/>
        <v>0</v>
      </c>
      <c r="E50" s="556"/>
      <c r="F50" s="307"/>
      <c r="G50" s="307"/>
      <c r="H50" s="307"/>
      <c r="I50" s="307"/>
    </row>
    <row r="51" spans="1:9" x14ac:dyDescent="0.2">
      <c r="A51" s="67" t="s">
        <v>24</v>
      </c>
      <c r="B51" s="17"/>
      <c r="C51" s="137"/>
      <c r="D51" s="300">
        <f t="shared" si="1"/>
        <v>0</v>
      </c>
      <c r="E51" s="278"/>
      <c r="F51" s="307"/>
      <c r="G51" s="307"/>
      <c r="H51" s="307"/>
      <c r="I51" s="307"/>
    </row>
    <row r="52" spans="1:9" x14ac:dyDescent="0.2">
      <c r="A52" s="67" t="s">
        <v>25</v>
      </c>
      <c r="B52" s="71"/>
      <c r="C52" s="138"/>
      <c r="D52" s="300">
        <f t="shared" si="1"/>
        <v>0</v>
      </c>
      <c r="E52" s="278"/>
    </row>
    <row r="53" spans="1:9" x14ac:dyDescent="0.2">
      <c r="A53" s="67" t="s">
        <v>26</v>
      </c>
      <c r="B53" s="71"/>
      <c r="C53" s="138"/>
      <c r="D53" s="300">
        <f>B53/$B$56</f>
        <v>0</v>
      </c>
    </row>
    <row r="54" spans="1:9" x14ac:dyDescent="0.2">
      <c r="A54" s="67" t="s">
        <v>27</v>
      </c>
      <c r="B54" s="71"/>
      <c r="C54" s="138"/>
      <c r="D54" s="300">
        <f t="shared" si="1"/>
        <v>0</v>
      </c>
    </row>
    <row r="55" spans="1:9" ht="13.5" thickBot="1" x14ac:dyDescent="0.25">
      <c r="A55" s="43" t="s">
        <v>28</v>
      </c>
      <c r="B55" s="56"/>
      <c r="C55" s="56"/>
      <c r="D55" s="301">
        <f>B55/$B$56</f>
        <v>0</v>
      </c>
    </row>
    <row r="56" spans="1:9" ht="13.5" thickTop="1" x14ac:dyDescent="0.2">
      <c r="A56" s="19" t="s">
        <v>4</v>
      </c>
      <c r="B56" s="140">
        <f>SUM(B45:B55)</f>
        <v>53236112543.380005</v>
      </c>
      <c r="C56" s="140">
        <f>SUM(C45:C55)</f>
        <v>41451</v>
      </c>
      <c r="D56" s="302">
        <f>B56/$B$56</f>
        <v>1</v>
      </c>
    </row>
    <row r="58" spans="1:9" x14ac:dyDescent="0.2">
      <c r="A58" s="633" t="s">
        <v>30</v>
      </c>
      <c r="B58" s="633"/>
      <c r="C58" s="633"/>
      <c r="D58" s="633"/>
      <c r="E58" s="633"/>
      <c r="F58" s="633"/>
    </row>
    <row r="59" spans="1:9" x14ac:dyDescent="0.2">
      <c r="A59" s="306"/>
      <c r="B59" s="307"/>
      <c r="C59" s="307"/>
    </row>
    <row r="60" spans="1:9" x14ac:dyDescent="0.2">
      <c r="A60" s="42" t="s">
        <v>33</v>
      </c>
      <c r="B60" s="84"/>
      <c r="C60" s="84"/>
      <c r="F60" s="307"/>
      <c r="G60" s="307"/>
      <c r="H60" s="307"/>
      <c r="I60" s="307"/>
    </row>
    <row r="61" spans="1:9" x14ac:dyDescent="0.2">
      <c r="A61" s="86"/>
      <c r="B61" s="86"/>
      <c r="C61" s="86"/>
      <c r="E61" s="278"/>
      <c r="F61" s="307"/>
      <c r="G61" s="307"/>
      <c r="H61" s="307"/>
      <c r="I61" s="307"/>
    </row>
    <row r="62" spans="1:9" ht="15" x14ac:dyDescent="0.2">
      <c r="A62" s="85" t="s">
        <v>15</v>
      </c>
      <c r="B62" s="48" t="s">
        <v>16</v>
      </c>
      <c r="C62" s="58" t="s">
        <v>211</v>
      </c>
      <c r="D62" s="299" t="s">
        <v>35</v>
      </c>
      <c r="E62" s="278"/>
      <c r="F62" s="536"/>
      <c r="G62" s="537"/>
      <c r="H62" s="537"/>
      <c r="I62" s="307"/>
    </row>
    <row r="63" spans="1:9" ht="15" x14ac:dyDescent="0.2">
      <c r="A63" s="6" t="s">
        <v>18</v>
      </c>
      <c r="B63" s="23">
        <v>7788173307.6700001</v>
      </c>
      <c r="C63" s="73">
        <v>691</v>
      </c>
      <c r="D63" s="300">
        <f>B63/$B$74</f>
        <v>0.91171922961170171</v>
      </c>
      <c r="E63" s="278"/>
      <c r="F63" s="536"/>
      <c r="G63" s="537"/>
      <c r="H63" s="537"/>
      <c r="I63" s="307"/>
    </row>
    <row r="64" spans="1:9" ht="15" x14ac:dyDescent="0.2">
      <c r="A64" s="6" t="s">
        <v>19</v>
      </c>
      <c r="B64" s="50">
        <v>520929031.19</v>
      </c>
      <c r="C64" s="9">
        <v>46</v>
      </c>
      <c r="D64" s="300">
        <f t="shared" ref="D64:D74" si="2">B64/$B$74</f>
        <v>6.0982337736524485E-2</v>
      </c>
      <c r="E64" s="278"/>
      <c r="F64" s="536"/>
      <c r="G64" s="537"/>
      <c r="H64" s="537"/>
      <c r="I64" s="307"/>
    </row>
    <row r="65" spans="1:9" ht="15" x14ac:dyDescent="0.2">
      <c r="A65" s="6" t="s">
        <v>20</v>
      </c>
      <c r="B65" s="50">
        <v>233191225.56</v>
      </c>
      <c r="C65" s="9">
        <v>23</v>
      </c>
      <c r="D65" s="300">
        <f t="shared" si="2"/>
        <v>2.7298432651773785E-2</v>
      </c>
      <c r="E65" s="278"/>
      <c r="F65" s="536"/>
      <c r="G65" s="537"/>
      <c r="H65" s="537"/>
      <c r="I65" s="307"/>
    </row>
    <row r="66" spans="1:9" ht="15" x14ac:dyDescent="0.2">
      <c r="A66" s="6" t="s">
        <v>21</v>
      </c>
      <c r="B66" s="65"/>
      <c r="C66" s="70"/>
      <c r="D66" s="300">
        <f t="shared" si="2"/>
        <v>0</v>
      </c>
      <c r="E66" s="278"/>
      <c r="F66" s="536"/>
      <c r="G66" s="537"/>
      <c r="H66" s="537"/>
      <c r="I66" s="307"/>
    </row>
    <row r="67" spans="1:9" x14ac:dyDescent="0.2">
      <c r="A67" s="6" t="s">
        <v>22</v>
      </c>
      <c r="B67" s="40"/>
      <c r="C67" s="40"/>
      <c r="D67" s="300">
        <f t="shared" si="2"/>
        <v>0</v>
      </c>
      <c r="E67" s="278"/>
      <c r="F67" s="307"/>
      <c r="G67" s="307"/>
      <c r="H67" s="307"/>
      <c r="I67" s="307"/>
    </row>
    <row r="68" spans="1:9" x14ac:dyDescent="0.2">
      <c r="A68" s="6" t="s">
        <v>23</v>
      </c>
      <c r="B68" s="40"/>
      <c r="C68" s="40"/>
      <c r="D68" s="300">
        <f t="shared" si="2"/>
        <v>0</v>
      </c>
      <c r="E68" s="278"/>
      <c r="F68" s="307"/>
      <c r="G68" s="307"/>
      <c r="H68" s="307"/>
      <c r="I68" s="307"/>
    </row>
    <row r="69" spans="1:9" x14ac:dyDescent="0.2">
      <c r="A69" s="6" t="s">
        <v>24</v>
      </c>
      <c r="B69" s="40"/>
      <c r="C69" s="40"/>
      <c r="D69" s="300">
        <f t="shared" si="2"/>
        <v>0</v>
      </c>
      <c r="E69" s="278"/>
      <c r="F69" s="307"/>
      <c r="G69" s="307"/>
      <c r="H69" s="307"/>
      <c r="I69" s="307"/>
    </row>
    <row r="70" spans="1:9" x14ac:dyDescent="0.2">
      <c r="A70" s="6" t="s">
        <v>25</v>
      </c>
      <c r="B70" s="40"/>
      <c r="C70" s="40"/>
      <c r="D70" s="300">
        <f t="shared" si="2"/>
        <v>0</v>
      </c>
      <c r="E70" s="278"/>
      <c r="F70" s="307"/>
      <c r="G70" s="307"/>
      <c r="H70" s="307"/>
      <c r="I70" s="307"/>
    </row>
    <row r="71" spans="1:9" x14ac:dyDescent="0.2">
      <c r="A71" s="6" t="s">
        <v>26</v>
      </c>
      <c r="B71" s="40"/>
      <c r="C71" s="40"/>
      <c r="D71" s="300">
        <f t="shared" si="2"/>
        <v>0</v>
      </c>
      <c r="E71" s="278"/>
    </row>
    <row r="72" spans="1:9" x14ac:dyDescent="0.2">
      <c r="A72" s="6" t="s">
        <v>27</v>
      </c>
      <c r="B72" s="40"/>
      <c r="C72" s="40"/>
      <c r="D72" s="300">
        <f t="shared" si="2"/>
        <v>0</v>
      </c>
      <c r="E72" s="278"/>
    </row>
    <row r="73" spans="1:9" ht="13.5" thickBot="1" x14ac:dyDescent="0.25">
      <c r="A73" s="25" t="s">
        <v>28</v>
      </c>
      <c r="B73" s="63"/>
      <c r="C73" s="63"/>
      <c r="D73" s="301">
        <f t="shared" si="2"/>
        <v>0</v>
      </c>
      <c r="E73" s="278"/>
    </row>
    <row r="74" spans="1:9" ht="13.5" thickTop="1" x14ac:dyDescent="0.2">
      <c r="A74" s="1" t="s">
        <v>4</v>
      </c>
      <c r="B74" s="5">
        <f>SUM(B63:B73)</f>
        <v>8542293564.4200001</v>
      </c>
      <c r="C74" s="5">
        <f>SUM(C63:C73)</f>
        <v>760</v>
      </c>
      <c r="D74" s="302">
        <f t="shared" si="2"/>
        <v>1</v>
      </c>
      <c r="E74" s="278"/>
    </row>
    <row r="75" spans="1:9" x14ac:dyDescent="0.2">
      <c r="A75" s="2"/>
      <c r="B75" s="561"/>
      <c r="C75" s="561"/>
      <c r="E75" s="278"/>
    </row>
    <row r="76" spans="1:9" x14ac:dyDescent="0.2">
      <c r="A76" s="2"/>
      <c r="B76" s="561"/>
      <c r="C76" s="561"/>
    </row>
    <row r="77" spans="1:9" x14ac:dyDescent="0.2">
      <c r="A77" s="42" t="s">
        <v>34</v>
      </c>
      <c r="B77" s="84"/>
      <c r="C77" s="84"/>
    </row>
    <row r="78" spans="1:9" x14ac:dyDescent="0.2">
      <c r="A78" s="55"/>
      <c r="B78" s="562"/>
      <c r="C78" s="562"/>
      <c r="E78" s="278"/>
    </row>
    <row r="79" spans="1:9" x14ac:dyDescent="0.2">
      <c r="A79" s="57" t="s">
        <v>29</v>
      </c>
      <c r="B79" s="563" t="s">
        <v>16</v>
      </c>
      <c r="C79" s="564" t="s">
        <v>211</v>
      </c>
      <c r="D79" s="299" t="s">
        <v>35</v>
      </c>
      <c r="E79" s="278"/>
    </row>
    <row r="80" spans="1:9" x14ac:dyDescent="0.2">
      <c r="A80" s="75" t="s">
        <v>18</v>
      </c>
      <c r="B80" s="23">
        <v>8097187633.8400002</v>
      </c>
      <c r="C80" s="73">
        <v>726</v>
      </c>
      <c r="D80" s="300">
        <f>B80/$B$74</f>
        <v>0.94789386161651756</v>
      </c>
      <c r="E80" s="278"/>
    </row>
    <row r="81" spans="1:22" x14ac:dyDescent="0.2">
      <c r="A81" s="80" t="s">
        <v>19</v>
      </c>
      <c r="B81" s="50">
        <v>342782322.82999998</v>
      </c>
      <c r="C81" s="9">
        <v>25</v>
      </c>
      <c r="D81" s="300">
        <f t="shared" ref="D81:D91" si="3">B81/$B$74</f>
        <v>4.0127668318230413E-2</v>
      </c>
      <c r="E81" s="278"/>
    </row>
    <row r="82" spans="1:22" x14ac:dyDescent="0.2">
      <c r="A82" s="80" t="s">
        <v>20</v>
      </c>
      <c r="B82" s="50">
        <v>77323607.75</v>
      </c>
      <c r="C82" s="9">
        <v>8</v>
      </c>
      <c r="D82" s="300">
        <f t="shared" si="3"/>
        <v>9.0518555897054417E-3</v>
      </c>
      <c r="E82" s="278"/>
    </row>
    <row r="83" spans="1:22" x14ac:dyDescent="0.2">
      <c r="A83" s="80" t="s">
        <v>21</v>
      </c>
      <c r="B83" s="17">
        <v>25000000</v>
      </c>
      <c r="C83" s="70">
        <v>1</v>
      </c>
      <c r="D83" s="300">
        <f t="shared" si="3"/>
        <v>2.926614475546584E-3</v>
      </c>
      <c r="E83" s="278"/>
    </row>
    <row r="84" spans="1:22" x14ac:dyDescent="0.2">
      <c r="A84" s="80" t="s">
        <v>22</v>
      </c>
      <c r="B84" s="17"/>
      <c r="C84" s="70"/>
      <c r="D84" s="300">
        <f t="shared" si="3"/>
        <v>0</v>
      </c>
      <c r="E84" s="278"/>
    </row>
    <row r="85" spans="1:22" x14ac:dyDescent="0.2">
      <c r="A85" s="80" t="s">
        <v>23</v>
      </c>
      <c r="B85" s="17"/>
      <c r="C85" s="70"/>
      <c r="D85" s="300">
        <f t="shared" si="3"/>
        <v>0</v>
      </c>
      <c r="E85" s="278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</row>
    <row r="86" spans="1:22" x14ac:dyDescent="0.2">
      <c r="A86" s="80" t="s">
        <v>24</v>
      </c>
      <c r="B86" s="17"/>
      <c r="C86" s="70"/>
      <c r="D86" s="300">
        <f t="shared" si="3"/>
        <v>0</v>
      </c>
      <c r="E86" s="278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</row>
    <row r="87" spans="1:22" ht="15" x14ac:dyDescent="0.25">
      <c r="A87" s="80" t="s">
        <v>25</v>
      </c>
      <c r="B87" s="40"/>
      <c r="C87" s="40"/>
      <c r="D87" s="300">
        <f t="shared" si="3"/>
        <v>0</v>
      </c>
      <c r="G87" s="307"/>
      <c r="H87" s="536"/>
      <c r="I87" s="536"/>
      <c r="J87" s="536"/>
      <c r="K87" s="536"/>
      <c r="L87" s="536"/>
      <c r="M87" s="536"/>
      <c r="N87" s="536"/>
      <c r="O87" s="536"/>
      <c r="P87" s="536"/>
      <c r="Q87" s="536"/>
      <c r="R87" s="536"/>
      <c r="S87" s="538"/>
      <c r="T87" s="307"/>
      <c r="U87" s="307"/>
      <c r="V87" s="307"/>
    </row>
    <row r="88" spans="1:22" ht="15" x14ac:dyDescent="0.2">
      <c r="A88" s="80" t="s">
        <v>26</v>
      </c>
      <c r="B88" s="40"/>
      <c r="C88" s="40"/>
      <c r="D88" s="300">
        <f t="shared" si="3"/>
        <v>0</v>
      </c>
      <c r="G88" s="536"/>
      <c r="H88" s="537"/>
      <c r="I88" s="537"/>
      <c r="J88" s="537"/>
      <c r="K88" s="537"/>
      <c r="L88" s="537"/>
      <c r="M88" s="537"/>
      <c r="N88" s="537"/>
      <c r="O88" s="537"/>
      <c r="P88" s="537"/>
      <c r="Q88" s="537"/>
      <c r="R88" s="537"/>
      <c r="S88" s="537"/>
      <c r="T88" s="307"/>
      <c r="U88" s="307"/>
      <c r="V88" s="307"/>
    </row>
    <row r="89" spans="1:22" ht="15" x14ac:dyDescent="0.2">
      <c r="A89" s="80" t="s">
        <v>27</v>
      </c>
      <c r="B89" s="40"/>
      <c r="C89" s="40"/>
      <c r="D89" s="300">
        <f t="shared" si="3"/>
        <v>0</v>
      </c>
      <c r="G89" s="536"/>
      <c r="H89" s="536"/>
      <c r="I89" s="536"/>
      <c r="J89" s="536"/>
      <c r="K89" s="537"/>
      <c r="L89" s="537"/>
      <c r="M89" s="537"/>
      <c r="N89" s="537"/>
      <c r="O89" s="537"/>
      <c r="P89" s="537"/>
      <c r="Q89" s="537"/>
      <c r="R89" s="537"/>
      <c r="S89" s="537"/>
      <c r="T89" s="307"/>
      <c r="U89" s="307"/>
      <c r="V89" s="307"/>
    </row>
    <row r="90" spans="1:22" ht="15.75" thickBot="1" x14ac:dyDescent="0.25">
      <c r="A90" s="36" t="s">
        <v>28</v>
      </c>
      <c r="B90" s="63"/>
      <c r="C90" s="63"/>
      <c r="D90" s="301">
        <f t="shared" si="3"/>
        <v>0</v>
      </c>
      <c r="G90" s="536"/>
      <c r="H90" s="537"/>
      <c r="I90" s="537"/>
      <c r="J90" s="537"/>
      <c r="K90" s="537"/>
      <c r="L90" s="537"/>
      <c r="M90" s="537"/>
      <c r="N90" s="537"/>
      <c r="O90" s="537"/>
      <c r="P90" s="537"/>
      <c r="Q90" s="537"/>
      <c r="R90" s="537"/>
      <c r="S90" s="537"/>
      <c r="T90" s="307"/>
      <c r="U90" s="307"/>
      <c r="V90" s="307"/>
    </row>
    <row r="91" spans="1:22" ht="15.75" thickTop="1" x14ac:dyDescent="0.2">
      <c r="A91" s="65" t="s">
        <v>4</v>
      </c>
      <c r="B91" s="155">
        <f>SUM(B80:B90)</f>
        <v>8542293564.4200001</v>
      </c>
      <c r="C91" s="155">
        <f>SUM(C80:C90)</f>
        <v>760</v>
      </c>
      <c r="D91" s="302">
        <f t="shared" si="3"/>
        <v>1</v>
      </c>
      <c r="G91" s="536"/>
      <c r="H91" s="537"/>
      <c r="I91" s="537"/>
      <c r="J91" s="537"/>
      <c r="K91" s="537"/>
      <c r="L91" s="537"/>
      <c r="M91" s="537"/>
      <c r="N91" s="537"/>
      <c r="O91" s="537"/>
      <c r="P91" s="537"/>
      <c r="Q91" s="537"/>
      <c r="R91" s="537"/>
      <c r="S91" s="537"/>
      <c r="T91" s="307"/>
      <c r="U91" s="307"/>
      <c r="V91" s="307"/>
    </row>
    <row r="92" spans="1:22" ht="15" x14ac:dyDescent="0.2">
      <c r="A92" s="215"/>
      <c r="B92" s="216"/>
      <c r="C92" s="216"/>
      <c r="D92" s="308"/>
      <c r="G92" s="536"/>
      <c r="H92" s="537"/>
      <c r="I92" s="537"/>
      <c r="J92" s="537"/>
      <c r="K92" s="537"/>
      <c r="L92" s="537"/>
      <c r="M92" s="537"/>
      <c r="N92" s="537"/>
      <c r="O92" s="537"/>
      <c r="P92" s="537"/>
      <c r="Q92" s="537"/>
      <c r="R92" s="537"/>
      <c r="S92" s="537"/>
      <c r="T92" s="307"/>
      <c r="U92" s="307"/>
      <c r="V92" s="307"/>
    </row>
    <row r="93" spans="1:22" ht="15" x14ac:dyDescent="0.2">
      <c r="G93" s="536"/>
      <c r="H93" s="537"/>
      <c r="I93" s="537"/>
      <c r="J93" s="537"/>
      <c r="K93" s="537"/>
      <c r="L93" s="537"/>
      <c r="M93" s="537"/>
      <c r="N93" s="537"/>
      <c r="O93" s="537"/>
      <c r="P93" s="537"/>
      <c r="Q93" s="537"/>
      <c r="R93" s="537"/>
      <c r="S93" s="537"/>
      <c r="T93" s="307"/>
      <c r="U93" s="307"/>
      <c r="V93" s="307"/>
    </row>
    <row r="94" spans="1:22" ht="15" x14ac:dyDescent="0.2">
      <c r="A94" s="629" t="s">
        <v>189</v>
      </c>
      <c r="B94" s="630"/>
      <c r="C94" s="630"/>
      <c r="D94" s="630"/>
      <c r="E94" s="630"/>
      <c r="F94" s="630"/>
      <c r="G94" s="536"/>
      <c r="H94" s="536"/>
      <c r="I94" s="536"/>
      <c r="J94" s="536"/>
      <c r="K94" s="537"/>
      <c r="L94" s="537"/>
      <c r="M94" s="537"/>
      <c r="N94" s="537"/>
      <c r="O94" s="537"/>
      <c r="P94" s="537"/>
      <c r="Q94" s="537"/>
      <c r="R94" s="537"/>
      <c r="S94" s="537"/>
      <c r="T94" s="307"/>
      <c r="U94" s="307"/>
      <c r="V94" s="307"/>
    </row>
    <row r="95" spans="1:22" ht="15" x14ac:dyDescent="0.2">
      <c r="A95" s="296" t="s">
        <v>14</v>
      </c>
      <c r="B95" s="297"/>
      <c r="C95" s="297"/>
      <c r="D95" s="297"/>
      <c r="E95" s="297"/>
      <c r="F95" s="297"/>
      <c r="G95" s="536"/>
      <c r="H95" s="537"/>
      <c r="I95" s="537"/>
      <c r="J95" s="537"/>
      <c r="K95" s="537"/>
      <c r="L95" s="537"/>
      <c r="M95" s="537"/>
      <c r="N95" s="537"/>
      <c r="O95" s="537"/>
      <c r="P95" s="537"/>
      <c r="Q95" s="537"/>
      <c r="R95" s="537"/>
      <c r="S95" s="537"/>
      <c r="T95" s="307"/>
      <c r="U95" s="307"/>
      <c r="V95" s="307"/>
    </row>
    <row r="96" spans="1:22" ht="15" x14ac:dyDescent="0.2">
      <c r="G96" s="536"/>
      <c r="H96" s="537"/>
      <c r="I96" s="537"/>
      <c r="J96" s="537"/>
      <c r="K96" s="537"/>
      <c r="L96" s="537"/>
      <c r="M96" s="537"/>
      <c r="N96" s="537"/>
      <c r="O96" s="537"/>
      <c r="P96" s="537"/>
      <c r="Q96" s="537"/>
      <c r="R96" s="537"/>
      <c r="S96" s="537"/>
      <c r="T96" s="307"/>
      <c r="U96" s="307"/>
      <c r="V96" s="307"/>
    </row>
    <row r="97" spans="1:22" ht="15" x14ac:dyDescent="0.2">
      <c r="A97" s="57" t="s">
        <v>190</v>
      </c>
      <c r="B97" s="48" t="s">
        <v>16</v>
      </c>
      <c r="C97" s="58" t="s">
        <v>17</v>
      </c>
      <c r="D97" s="299" t="s">
        <v>35</v>
      </c>
      <c r="G97" s="536"/>
      <c r="H97" s="537"/>
      <c r="I97" s="537"/>
      <c r="J97" s="537"/>
      <c r="K97" s="537"/>
      <c r="L97" s="537"/>
      <c r="M97" s="537"/>
      <c r="N97" s="537"/>
      <c r="O97" s="537"/>
      <c r="P97" s="537"/>
      <c r="Q97" s="537"/>
      <c r="R97" s="537"/>
      <c r="S97" s="537"/>
      <c r="T97" s="307"/>
      <c r="U97" s="307"/>
      <c r="V97" s="307"/>
    </row>
    <row r="98" spans="1:22" ht="15" x14ac:dyDescent="0.2">
      <c r="A98" s="75" t="s">
        <v>191</v>
      </c>
      <c r="B98" s="23">
        <v>10489216099.83</v>
      </c>
      <c r="C98" s="73">
        <v>16279</v>
      </c>
      <c r="D98" s="300">
        <f t="shared" ref="D98:D104" si="4">B98/$B$104</f>
        <v>0.1970319694415088</v>
      </c>
      <c r="E98" s="278"/>
      <c r="G98" s="536"/>
      <c r="H98" s="537"/>
      <c r="I98" s="537"/>
      <c r="J98" s="537"/>
      <c r="K98" s="537"/>
      <c r="L98" s="537"/>
      <c r="M98" s="537"/>
      <c r="N98" s="537"/>
      <c r="O98" s="537"/>
      <c r="P98" s="537"/>
      <c r="Q98" s="537"/>
      <c r="R98" s="537"/>
      <c r="S98" s="537"/>
      <c r="T98" s="307"/>
      <c r="U98" s="307"/>
      <c r="V98" s="307"/>
    </row>
    <row r="99" spans="1:22" ht="15" x14ac:dyDescent="0.2">
      <c r="A99" s="80" t="s">
        <v>192</v>
      </c>
      <c r="B99" s="50">
        <v>25383672901.130001</v>
      </c>
      <c r="C99" s="9">
        <v>18045</v>
      </c>
      <c r="D99" s="300">
        <f t="shared" si="4"/>
        <v>0.47681304453721374</v>
      </c>
      <c r="E99" s="278"/>
      <c r="G99" s="536"/>
      <c r="H99" s="537"/>
      <c r="I99" s="537"/>
      <c r="J99" s="537"/>
      <c r="K99" s="537"/>
      <c r="L99" s="537"/>
      <c r="M99" s="537"/>
      <c r="N99" s="537"/>
      <c r="O99" s="537"/>
      <c r="P99" s="537"/>
      <c r="Q99" s="537"/>
      <c r="R99" s="537"/>
      <c r="S99" s="537"/>
      <c r="T99" s="307"/>
      <c r="U99" s="307"/>
      <c r="V99" s="307"/>
    </row>
    <row r="100" spans="1:22" ht="15" x14ac:dyDescent="0.2">
      <c r="A100" s="80" t="s">
        <v>193</v>
      </c>
      <c r="B100" s="50">
        <v>11124847129.82</v>
      </c>
      <c r="C100" s="9">
        <v>4681</v>
      </c>
      <c r="D100" s="300">
        <f t="shared" si="4"/>
        <v>0.2089718162789759</v>
      </c>
      <c r="E100" s="278"/>
      <c r="G100" s="536"/>
      <c r="H100" s="537"/>
      <c r="I100" s="537"/>
      <c r="J100" s="537"/>
      <c r="K100" s="537"/>
      <c r="L100" s="537"/>
      <c r="M100" s="537"/>
      <c r="N100" s="537"/>
      <c r="O100" s="537"/>
      <c r="P100" s="537"/>
      <c r="Q100" s="537"/>
      <c r="R100" s="537"/>
      <c r="S100" s="537"/>
      <c r="T100" s="307"/>
      <c r="U100" s="307"/>
      <c r="V100" s="307"/>
    </row>
    <row r="101" spans="1:22" ht="15" x14ac:dyDescent="0.2">
      <c r="A101" s="80" t="s">
        <v>194</v>
      </c>
      <c r="B101" s="17">
        <v>3641991358.1999998</v>
      </c>
      <c r="C101" s="70">
        <v>1078</v>
      </c>
      <c r="D101" s="300">
        <f t="shared" si="4"/>
        <v>6.8412045587156078E-2</v>
      </c>
      <c r="E101" s="278"/>
      <c r="G101" s="536"/>
      <c r="H101" s="537"/>
      <c r="I101" s="537"/>
      <c r="J101" s="537"/>
      <c r="K101" s="537"/>
      <c r="L101" s="537"/>
      <c r="M101" s="537"/>
      <c r="N101" s="537"/>
      <c r="O101" s="537"/>
      <c r="P101" s="537"/>
      <c r="Q101" s="537"/>
      <c r="R101" s="537"/>
      <c r="S101" s="537"/>
      <c r="T101" s="307"/>
      <c r="U101" s="307"/>
      <c r="V101" s="307"/>
    </row>
    <row r="102" spans="1:22" ht="15" x14ac:dyDescent="0.2">
      <c r="A102" s="80" t="s">
        <v>195</v>
      </c>
      <c r="B102" s="17">
        <v>1381813153.1199999</v>
      </c>
      <c r="C102" s="70">
        <v>315</v>
      </c>
      <c r="D102" s="300">
        <f t="shared" si="4"/>
        <v>2.5956312117911967E-2</v>
      </c>
      <c r="E102" s="278"/>
      <c r="G102" s="536"/>
      <c r="H102" s="537"/>
      <c r="I102" s="537"/>
      <c r="J102" s="537"/>
      <c r="K102" s="537"/>
      <c r="L102" s="537"/>
      <c r="M102" s="537"/>
      <c r="N102" s="537"/>
      <c r="O102" s="537"/>
      <c r="P102" s="537"/>
      <c r="Q102" s="537"/>
      <c r="R102" s="537"/>
      <c r="S102" s="537"/>
      <c r="T102" s="307"/>
      <c r="U102" s="307"/>
      <c r="V102" s="307"/>
    </row>
    <row r="103" spans="1:22" ht="15.75" thickBot="1" x14ac:dyDescent="0.25">
      <c r="A103" s="36" t="s">
        <v>196</v>
      </c>
      <c r="B103" s="63">
        <v>1214571901.27</v>
      </c>
      <c r="C103" s="63">
        <v>188</v>
      </c>
      <c r="D103" s="301">
        <f t="shared" si="4"/>
        <v>2.2814812037233591E-2</v>
      </c>
      <c r="E103" s="278"/>
      <c r="G103" s="536"/>
      <c r="H103" s="536"/>
      <c r="I103" s="536"/>
      <c r="J103" s="536"/>
      <c r="K103" s="537"/>
      <c r="L103" s="537"/>
      <c r="M103" s="537"/>
      <c r="N103" s="537"/>
      <c r="O103" s="537"/>
      <c r="P103" s="537"/>
      <c r="Q103" s="537"/>
      <c r="R103" s="537"/>
      <c r="S103" s="537"/>
      <c r="T103" s="307"/>
      <c r="U103" s="307"/>
      <c r="V103" s="307"/>
    </row>
    <row r="104" spans="1:22" ht="15.75" thickTop="1" x14ac:dyDescent="0.2">
      <c r="A104" s="65" t="s">
        <v>4</v>
      </c>
      <c r="B104" s="155">
        <f>SUM(B98:B103)</f>
        <v>53236112543.369995</v>
      </c>
      <c r="C104" s="155">
        <f>SUM(C98:C103)</f>
        <v>40586</v>
      </c>
      <c r="D104" s="302">
        <f t="shared" si="4"/>
        <v>1</v>
      </c>
      <c r="E104" s="278"/>
      <c r="G104" s="536"/>
      <c r="H104" s="537"/>
      <c r="I104" s="537"/>
      <c r="J104" s="537"/>
      <c r="K104" s="537"/>
      <c r="L104" s="537"/>
      <c r="M104" s="537"/>
      <c r="N104" s="537"/>
      <c r="O104" s="537"/>
      <c r="P104" s="537"/>
      <c r="Q104" s="537"/>
      <c r="R104" s="537"/>
      <c r="S104" s="537"/>
      <c r="T104" s="307"/>
      <c r="U104" s="307"/>
      <c r="V104" s="307"/>
    </row>
    <row r="105" spans="1:22" ht="15" x14ac:dyDescent="0.2">
      <c r="C105" s="278"/>
      <c r="G105" s="536"/>
      <c r="H105" s="537"/>
      <c r="I105" s="537"/>
      <c r="J105" s="537"/>
      <c r="K105" s="537"/>
      <c r="L105" s="537"/>
      <c r="M105" s="537"/>
      <c r="N105" s="537"/>
      <c r="O105" s="537"/>
      <c r="P105" s="537"/>
      <c r="Q105" s="537"/>
      <c r="R105" s="537"/>
      <c r="S105" s="537"/>
      <c r="T105" s="307"/>
      <c r="U105" s="307"/>
      <c r="V105" s="307"/>
    </row>
    <row r="106" spans="1:22" ht="15" x14ac:dyDescent="0.25">
      <c r="G106" s="536"/>
      <c r="H106" s="537"/>
      <c r="I106" s="537"/>
      <c r="J106" s="537"/>
      <c r="K106" s="537"/>
      <c r="L106" s="537"/>
      <c r="M106" s="538"/>
      <c r="N106" s="538"/>
      <c r="O106" s="538"/>
      <c r="P106" s="538"/>
      <c r="Q106" s="538"/>
      <c r="R106" s="538"/>
      <c r="S106" s="538"/>
      <c r="T106" s="307"/>
      <c r="U106" s="307"/>
      <c r="V106" s="307"/>
    </row>
    <row r="107" spans="1:22" ht="15" x14ac:dyDescent="0.2">
      <c r="A107" s="633" t="s">
        <v>30</v>
      </c>
      <c r="B107" s="633"/>
      <c r="C107" s="633"/>
      <c r="D107" s="633"/>
      <c r="E107" s="633"/>
      <c r="F107" s="633"/>
      <c r="G107" s="307"/>
      <c r="H107" s="537"/>
      <c r="I107" s="537"/>
      <c r="J107" s="53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</row>
    <row r="108" spans="1:22" ht="15" x14ac:dyDescent="0.2">
      <c r="G108" s="307"/>
      <c r="H108" s="537"/>
      <c r="I108" s="537"/>
      <c r="J108" s="53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</row>
    <row r="109" spans="1:22" ht="15" x14ac:dyDescent="0.2">
      <c r="A109" s="57" t="s">
        <v>190</v>
      </c>
      <c r="B109" s="48" t="s">
        <v>16</v>
      </c>
      <c r="C109" s="58" t="s">
        <v>17</v>
      </c>
      <c r="D109" s="299" t="s">
        <v>35</v>
      </c>
      <c r="G109" s="307"/>
      <c r="H109" s="537"/>
      <c r="I109" s="537"/>
      <c r="J109" s="53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</row>
    <row r="110" spans="1:22" x14ac:dyDescent="0.2">
      <c r="A110" s="75" t="s">
        <v>197</v>
      </c>
      <c r="B110" s="23">
        <v>559253756.19000006</v>
      </c>
      <c r="C110" s="73">
        <v>245</v>
      </c>
      <c r="D110" s="300">
        <f>B110/$B$116</f>
        <v>6.5468805534778171E-2</v>
      </c>
      <c r="E110" s="278"/>
      <c r="H110" s="307"/>
      <c r="I110" s="307"/>
      <c r="J110" s="307"/>
      <c r="K110" s="307"/>
    </row>
    <row r="111" spans="1:22" x14ac:dyDescent="0.2">
      <c r="A111" s="80" t="s">
        <v>198</v>
      </c>
      <c r="B111" s="50">
        <v>761788552.40999997</v>
      </c>
      <c r="C111" s="9">
        <v>105</v>
      </c>
      <c r="D111" s="300">
        <f t="shared" ref="D111:D115" si="5">B111/$B$116</f>
        <v>8.9178456191551347E-2</v>
      </c>
      <c r="E111" s="278"/>
      <c r="H111" s="307"/>
      <c r="I111" s="307"/>
      <c r="J111" s="307"/>
      <c r="K111" s="307"/>
    </row>
    <row r="112" spans="1:22" x14ac:dyDescent="0.2">
      <c r="A112" s="80" t="s">
        <v>199</v>
      </c>
      <c r="B112" s="50">
        <v>1718343386.98</v>
      </c>
      <c r="C112" s="9">
        <v>121</v>
      </c>
      <c r="D112" s="300">
        <f t="shared" si="5"/>
        <v>0.20115714521181655</v>
      </c>
      <c r="E112" s="278"/>
      <c r="H112" s="307"/>
      <c r="I112" s="307"/>
      <c r="J112" s="307"/>
      <c r="K112" s="307"/>
    </row>
    <row r="113" spans="1:13" x14ac:dyDescent="0.2">
      <c r="A113" s="80" t="s">
        <v>200</v>
      </c>
      <c r="B113" s="17">
        <v>2787147690.0599999</v>
      </c>
      <c r="C113" s="70">
        <v>86</v>
      </c>
      <c r="D113" s="300">
        <f t="shared" si="5"/>
        <v>0.32627627100863282</v>
      </c>
      <c r="E113" s="278"/>
      <c r="H113" s="307"/>
      <c r="I113" s="307"/>
      <c r="J113" s="307"/>
      <c r="K113" s="307"/>
    </row>
    <row r="114" spans="1:13" x14ac:dyDescent="0.2">
      <c r="A114" s="80" t="s">
        <v>201</v>
      </c>
      <c r="B114" s="17">
        <v>2284843922.7800002</v>
      </c>
      <c r="C114" s="70">
        <v>33</v>
      </c>
      <c r="D114" s="300">
        <f t="shared" si="5"/>
        <v>0.26747429195090361</v>
      </c>
      <c r="E114" s="278"/>
    </row>
    <row r="115" spans="1:13" ht="13.5" thickBot="1" x14ac:dyDescent="0.25">
      <c r="A115" s="36" t="s">
        <v>202</v>
      </c>
      <c r="B115" s="63">
        <v>430916256</v>
      </c>
      <c r="C115" s="554">
        <v>3</v>
      </c>
      <c r="D115" s="301">
        <f t="shared" si="5"/>
        <v>5.0445030102317504E-2</v>
      </c>
      <c r="E115" s="278"/>
    </row>
    <row r="116" spans="1:13" ht="13.5" thickTop="1" x14ac:dyDescent="0.2">
      <c r="A116" s="65" t="s">
        <v>4</v>
      </c>
      <c r="B116" s="155">
        <f>SUM(B110:B115)</f>
        <v>8542293564.4200001</v>
      </c>
      <c r="C116" s="155">
        <f>SUM(C110:C115)</f>
        <v>593</v>
      </c>
      <c r="D116" s="302">
        <f>B116/$B$116</f>
        <v>1</v>
      </c>
      <c r="E116" s="278"/>
    </row>
    <row r="120" spans="1:13" x14ac:dyDescent="0.2">
      <c r="A120" s="629" t="s">
        <v>203</v>
      </c>
      <c r="B120" s="630"/>
      <c r="C120" s="630"/>
      <c r="D120" s="630"/>
      <c r="E120" s="630"/>
      <c r="F120" s="630"/>
      <c r="G120" s="630"/>
      <c r="H120" s="630"/>
      <c r="I120" s="630"/>
      <c r="J120" s="630"/>
      <c r="K120" s="630"/>
      <c r="L120" s="630"/>
      <c r="M120" s="555"/>
    </row>
    <row r="121" spans="1:13" s="317" customFormat="1" x14ac:dyDescent="0.2">
      <c r="A121" s="310"/>
      <c r="B121" s="311" t="s">
        <v>4</v>
      </c>
      <c r="C121" s="312" t="s">
        <v>37</v>
      </c>
      <c r="D121" s="312" t="s">
        <v>38</v>
      </c>
      <c r="E121" s="313" t="s">
        <v>39</v>
      </c>
      <c r="F121" s="314" t="s">
        <v>40</v>
      </c>
      <c r="G121" s="315" t="s">
        <v>41</v>
      </c>
      <c r="H121" s="315" t="s">
        <v>42</v>
      </c>
      <c r="I121" s="315" t="s">
        <v>43</v>
      </c>
      <c r="J121" s="315" t="s">
        <v>44</v>
      </c>
      <c r="K121" s="315" t="s">
        <v>45</v>
      </c>
      <c r="L121" s="315" t="s">
        <v>46</v>
      </c>
      <c r="M121" s="316" t="s">
        <v>47</v>
      </c>
    </row>
    <row r="122" spans="1:13" x14ac:dyDescent="0.2">
      <c r="A122" s="249" t="s">
        <v>48</v>
      </c>
      <c r="B122" s="154">
        <f>SUM(C122:M122)</f>
        <v>8783181568.8699989</v>
      </c>
      <c r="C122" s="154">
        <v>3331966554.6700001</v>
      </c>
      <c r="D122" s="154">
        <v>2413519141.4099998</v>
      </c>
      <c r="E122" s="154">
        <v>2966323003.73</v>
      </c>
      <c r="F122" s="154">
        <v>69978884.310000002</v>
      </c>
      <c r="G122" s="154">
        <v>1393984.75</v>
      </c>
      <c r="H122" s="154"/>
      <c r="I122" s="154">
        <v>0</v>
      </c>
      <c r="J122" s="154">
        <v>0</v>
      </c>
      <c r="K122" s="154">
        <v>0</v>
      </c>
      <c r="L122" s="154">
        <v>0</v>
      </c>
      <c r="M122" s="154">
        <v>0</v>
      </c>
    </row>
    <row r="123" spans="1:13" x14ac:dyDescent="0.2">
      <c r="A123" s="250" t="s">
        <v>49</v>
      </c>
      <c r="B123" s="154">
        <f t="shared" ref="B123:B140" si="6">SUM(C123:M123)</f>
        <v>1787687020.1799998</v>
      </c>
      <c r="C123" s="154">
        <v>346910204.48000002</v>
      </c>
      <c r="D123" s="154">
        <v>393700435.07999998</v>
      </c>
      <c r="E123" s="154">
        <v>984036493.12</v>
      </c>
      <c r="F123" s="154">
        <v>62199887.5</v>
      </c>
      <c r="G123" s="154">
        <v>840000</v>
      </c>
      <c r="H123" s="154"/>
      <c r="I123" s="154">
        <v>0</v>
      </c>
      <c r="J123" s="154">
        <v>0</v>
      </c>
      <c r="K123" s="154">
        <v>0</v>
      </c>
      <c r="L123" s="154">
        <v>0</v>
      </c>
      <c r="M123" s="154">
        <v>0</v>
      </c>
    </row>
    <row r="124" spans="1:13" x14ac:dyDescent="0.2">
      <c r="A124" s="250" t="s">
        <v>50</v>
      </c>
      <c r="B124" s="154">
        <f t="shared" si="6"/>
        <v>2520791285.1099997</v>
      </c>
      <c r="C124" s="154">
        <v>695461083.51999998</v>
      </c>
      <c r="D124" s="154">
        <v>591725257.95000005</v>
      </c>
      <c r="E124" s="154">
        <v>1193124255.52</v>
      </c>
      <c r="F124" s="154">
        <v>39493911.619999997</v>
      </c>
      <c r="G124" s="154">
        <v>986776.5</v>
      </c>
      <c r="H124" s="154"/>
      <c r="I124" s="154">
        <v>0</v>
      </c>
      <c r="J124" s="154">
        <v>0</v>
      </c>
      <c r="K124" s="154">
        <v>0</v>
      </c>
      <c r="L124" s="154">
        <v>0</v>
      </c>
      <c r="M124" s="154">
        <v>0</v>
      </c>
    </row>
    <row r="125" spans="1:13" x14ac:dyDescent="0.2">
      <c r="A125" s="250" t="s">
        <v>51</v>
      </c>
      <c r="B125" s="154">
        <f t="shared" si="6"/>
        <v>25666599.960000001</v>
      </c>
      <c r="C125" s="154">
        <v>5708172.3899999997</v>
      </c>
      <c r="D125" s="154">
        <v>4039798.38</v>
      </c>
      <c r="E125" s="154">
        <v>14538629.189999999</v>
      </c>
      <c r="F125" s="154">
        <v>1380000</v>
      </c>
      <c r="G125" s="154"/>
      <c r="H125" s="154"/>
      <c r="I125" s="154">
        <v>0</v>
      </c>
      <c r="J125" s="154">
        <v>0</v>
      </c>
      <c r="K125" s="154">
        <v>0</v>
      </c>
      <c r="L125" s="154">
        <v>0</v>
      </c>
      <c r="M125" s="154">
        <v>0</v>
      </c>
    </row>
    <row r="126" spans="1:13" x14ac:dyDescent="0.2">
      <c r="A126" s="250" t="s">
        <v>52</v>
      </c>
      <c r="B126" s="154">
        <f t="shared" si="6"/>
        <v>1737472996.8699999</v>
      </c>
      <c r="C126" s="154">
        <v>500707398.19</v>
      </c>
      <c r="D126" s="154">
        <v>489512039.56</v>
      </c>
      <c r="E126" s="154">
        <v>714591782.62</v>
      </c>
      <c r="F126" s="154">
        <v>21464011.120000001</v>
      </c>
      <c r="G126" s="154">
        <v>11197765.380000001</v>
      </c>
      <c r="H126" s="154"/>
      <c r="I126" s="154">
        <v>0</v>
      </c>
      <c r="J126" s="154">
        <v>0</v>
      </c>
      <c r="K126" s="154">
        <v>0</v>
      </c>
      <c r="L126" s="154">
        <v>0</v>
      </c>
      <c r="M126" s="154">
        <v>0</v>
      </c>
    </row>
    <row r="127" spans="1:13" x14ac:dyDescent="0.2">
      <c r="A127" s="250" t="s">
        <v>53</v>
      </c>
      <c r="B127" s="154">
        <f t="shared" si="6"/>
        <v>1541017120.0900002</v>
      </c>
      <c r="C127" s="154">
        <v>314177463.19</v>
      </c>
      <c r="D127" s="154">
        <v>384467759.56</v>
      </c>
      <c r="E127" s="154">
        <v>833313854.84000003</v>
      </c>
      <c r="F127" s="154">
        <v>7684591.25</v>
      </c>
      <c r="G127" s="154">
        <v>1373451.25</v>
      </c>
      <c r="H127" s="154"/>
      <c r="I127" s="154">
        <v>0</v>
      </c>
      <c r="J127" s="154">
        <v>0</v>
      </c>
      <c r="K127" s="154">
        <v>0</v>
      </c>
      <c r="L127" s="154">
        <v>0</v>
      </c>
      <c r="M127" s="154">
        <v>0</v>
      </c>
    </row>
    <row r="128" spans="1:13" x14ac:dyDescent="0.2">
      <c r="A128" s="250" t="s">
        <v>54</v>
      </c>
      <c r="B128" s="154">
        <f t="shared" si="6"/>
        <v>2426909515.4000001</v>
      </c>
      <c r="C128" s="154">
        <v>523036570.35000002</v>
      </c>
      <c r="D128" s="154">
        <v>560058207.38999999</v>
      </c>
      <c r="E128" s="154">
        <v>1289681972.4100001</v>
      </c>
      <c r="F128" s="154">
        <v>52944765.25</v>
      </c>
      <c r="G128" s="154">
        <v>1188000</v>
      </c>
      <c r="H128" s="154"/>
      <c r="I128" s="154">
        <v>0</v>
      </c>
      <c r="J128" s="154">
        <v>0</v>
      </c>
      <c r="K128" s="154">
        <v>0</v>
      </c>
      <c r="L128" s="154">
        <v>0</v>
      </c>
      <c r="M128" s="154">
        <v>0</v>
      </c>
    </row>
    <row r="129" spans="1:13" x14ac:dyDescent="0.2">
      <c r="A129" s="250" t="s">
        <v>56</v>
      </c>
      <c r="B129" s="154">
        <f t="shared" si="6"/>
        <v>2460285138.8800001</v>
      </c>
      <c r="C129" s="154">
        <v>407477195.00999999</v>
      </c>
      <c r="D129" s="154">
        <v>469208734.13999999</v>
      </c>
      <c r="E129" s="154">
        <v>1458300935.47</v>
      </c>
      <c r="F129" s="154">
        <v>120930311.88</v>
      </c>
      <c r="G129" s="154">
        <v>4367962.38</v>
      </c>
      <c r="H129" s="154"/>
      <c r="I129" s="154">
        <v>0</v>
      </c>
      <c r="J129" s="154">
        <v>0</v>
      </c>
      <c r="K129" s="154">
        <v>0</v>
      </c>
      <c r="L129" s="154">
        <v>0</v>
      </c>
      <c r="M129" s="154">
        <v>0</v>
      </c>
    </row>
    <row r="130" spans="1:13" x14ac:dyDescent="0.2">
      <c r="A130" s="250" t="s">
        <v>55</v>
      </c>
      <c r="B130" s="154">
        <f t="shared" si="6"/>
        <v>1962328206.8400002</v>
      </c>
      <c r="C130" s="154">
        <v>410844261.33999997</v>
      </c>
      <c r="D130" s="154">
        <v>538665902.19000006</v>
      </c>
      <c r="E130" s="154">
        <v>957060480.62</v>
      </c>
      <c r="F130" s="154">
        <v>55757562.689999998</v>
      </c>
      <c r="G130" s="154"/>
      <c r="H130" s="154"/>
      <c r="I130" s="154">
        <v>0</v>
      </c>
      <c r="J130" s="154">
        <v>0</v>
      </c>
      <c r="K130" s="154">
        <v>0</v>
      </c>
      <c r="L130" s="154">
        <v>0</v>
      </c>
      <c r="M130" s="154">
        <v>0</v>
      </c>
    </row>
    <row r="131" spans="1:13" x14ac:dyDescent="0.2">
      <c r="A131" s="250" t="s">
        <v>57</v>
      </c>
      <c r="B131" s="154">
        <f t="shared" si="6"/>
        <v>1086282912.3500001</v>
      </c>
      <c r="C131" s="154">
        <v>292751931.36000001</v>
      </c>
      <c r="D131" s="154">
        <v>341472335.07999998</v>
      </c>
      <c r="E131" s="154">
        <v>445786927.41000003</v>
      </c>
      <c r="F131" s="154">
        <v>4971718.5</v>
      </c>
      <c r="G131" s="154">
        <v>1300000</v>
      </c>
      <c r="H131" s="154"/>
      <c r="I131" s="154">
        <v>0</v>
      </c>
      <c r="J131" s="154">
        <v>0</v>
      </c>
      <c r="K131" s="154">
        <v>0</v>
      </c>
      <c r="L131" s="154">
        <v>0</v>
      </c>
      <c r="M131" s="154">
        <v>0</v>
      </c>
    </row>
    <row r="132" spans="1:13" x14ac:dyDescent="0.2">
      <c r="A132" s="250" t="s">
        <v>58</v>
      </c>
      <c r="B132" s="154">
        <f t="shared" si="6"/>
        <v>11544228798.599998</v>
      </c>
      <c r="C132" s="154">
        <v>8517201924.6999998</v>
      </c>
      <c r="D132" s="154">
        <v>1400986869.3399999</v>
      </c>
      <c r="E132" s="154">
        <v>1603053596.8099999</v>
      </c>
      <c r="F132" s="154">
        <v>22986407.75</v>
      </c>
      <c r="G132" s="154"/>
      <c r="H132" s="154"/>
      <c r="I132" s="154">
        <v>0</v>
      </c>
      <c r="J132" s="154">
        <v>0</v>
      </c>
      <c r="K132" s="154">
        <v>0</v>
      </c>
      <c r="L132" s="154">
        <v>0</v>
      </c>
      <c r="M132" s="154">
        <v>0</v>
      </c>
    </row>
    <row r="133" spans="1:13" x14ac:dyDescent="0.2">
      <c r="A133" s="250" t="s">
        <v>60</v>
      </c>
      <c r="B133" s="154">
        <f t="shared" si="6"/>
        <v>5324097062.0300007</v>
      </c>
      <c r="C133" s="154">
        <v>1284545311.8299999</v>
      </c>
      <c r="D133" s="154">
        <v>1208375634.05</v>
      </c>
      <c r="E133" s="154">
        <v>2611838248.5300002</v>
      </c>
      <c r="F133" s="154">
        <v>205999348.81</v>
      </c>
      <c r="G133" s="154">
        <v>13338518.810000001</v>
      </c>
      <c r="H133" s="154"/>
      <c r="I133" s="154">
        <v>0</v>
      </c>
      <c r="J133" s="154">
        <v>0</v>
      </c>
      <c r="K133" s="154">
        <v>0</v>
      </c>
      <c r="L133" s="154">
        <v>0</v>
      </c>
      <c r="M133" s="154">
        <v>0</v>
      </c>
    </row>
    <row r="134" spans="1:13" x14ac:dyDescent="0.2">
      <c r="A134" s="250" t="s">
        <v>61</v>
      </c>
      <c r="B134" s="154">
        <f t="shared" si="6"/>
        <v>304848189.53000003</v>
      </c>
      <c r="C134" s="154">
        <v>41102025.770000003</v>
      </c>
      <c r="D134" s="154">
        <v>72562699.719999999</v>
      </c>
      <c r="E134" s="154">
        <v>188702056.72999999</v>
      </c>
      <c r="F134" s="154">
        <v>2481407.31</v>
      </c>
      <c r="G134" s="154"/>
      <c r="H134" s="154"/>
      <c r="I134" s="154">
        <v>0</v>
      </c>
      <c r="J134" s="154">
        <v>0</v>
      </c>
      <c r="K134" s="154">
        <v>0</v>
      </c>
      <c r="L134" s="154">
        <v>0</v>
      </c>
      <c r="M134" s="154">
        <v>0</v>
      </c>
    </row>
    <row r="135" spans="1:13" x14ac:dyDescent="0.2">
      <c r="A135" s="250" t="s">
        <v>62</v>
      </c>
      <c r="B135" s="154">
        <f t="shared" si="6"/>
        <v>8296572859.5199995</v>
      </c>
      <c r="C135" s="154">
        <v>2184440221.9899998</v>
      </c>
      <c r="D135" s="154">
        <v>2372209324.9499998</v>
      </c>
      <c r="E135" s="154">
        <v>3700381066.6999998</v>
      </c>
      <c r="F135" s="154">
        <v>37526245.880000003</v>
      </c>
      <c r="G135" s="154">
        <v>2016000</v>
      </c>
      <c r="H135" s="154"/>
      <c r="I135" s="154">
        <v>0</v>
      </c>
      <c r="J135" s="154">
        <v>0</v>
      </c>
      <c r="K135" s="154">
        <v>0</v>
      </c>
      <c r="L135" s="154">
        <v>0</v>
      </c>
      <c r="M135" s="154">
        <v>0</v>
      </c>
    </row>
    <row r="136" spans="1:13" ht="15" x14ac:dyDescent="0.2">
      <c r="A136" s="250" t="s">
        <v>63</v>
      </c>
      <c r="B136" s="154">
        <f t="shared" si="6"/>
        <v>3331056640.9699998</v>
      </c>
      <c r="C136" s="154">
        <v>605736154.94000006</v>
      </c>
      <c r="D136" s="154">
        <v>837965091.38</v>
      </c>
      <c r="E136" s="154">
        <v>1748374196.5899999</v>
      </c>
      <c r="F136" s="154">
        <v>129740147.94</v>
      </c>
      <c r="G136" s="154">
        <v>9241050.1199999992</v>
      </c>
      <c r="H136" s="535"/>
      <c r="I136" s="154">
        <v>0</v>
      </c>
      <c r="J136" s="154">
        <v>0</v>
      </c>
      <c r="K136" s="154">
        <v>0</v>
      </c>
      <c r="L136" s="154">
        <v>0</v>
      </c>
      <c r="M136" s="154">
        <v>0</v>
      </c>
    </row>
    <row r="137" spans="1:13" x14ac:dyDescent="0.2">
      <c r="A137" s="250" t="s">
        <v>64</v>
      </c>
      <c r="B137" s="154">
        <f t="shared" si="6"/>
        <v>653876685.96000004</v>
      </c>
      <c r="C137" s="154">
        <v>192164387.34999999</v>
      </c>
      <c r="D137" s="154">
        <v>185527120.83000001</v>
      </c>
      <c r="E137" s="154">
        <v>273116938.52999997</v>
      </c>
      <c r="F137" s="154">
        <v>1238239.25</v>
      </c>
      <c r="G137" s="154">
        <v>1830000</v>
      </c>
      <c r="H137" s="154"/>
      <c r="I137" s="154">
        <v>0</v>
      </c>
      <c r="J137" s="154">
        <v>0</v>
      </c>
      <c r="K137" s="154">
        <v>0</v>
      </c>
      <c r="L137" s="154">
        <v>0</v>
      </c>
      <c r="M137" s="154">
        <v>0</v>
      </c>
    </row>
    <row r="138" spans="1:13" x14ac:dyDescent="0.2">
      <c r="A138" s="250" t="s">
        <v>65</v>
      </c>
      <c r="B138" s="154">
        <f t="shared" si="6"/>
        <v>1581991421.0999999</v>
      </c>
      <c r="C138" s="154">
        <v>256477447.44</v>
      </c>
      <c r="D138" s="154">
        <v>306783726.44</v>
      </c>
      <c r="E138" s="154">
        <v>920563842.72000003</v>
      </c>
      <c r="F138" s="154">
        <v>97118132.379999995</v>
      </c>
      <c r="G138" s="154">
        <v>1048272.12</v>
      </c>
      <c r="H138" s="154"/>
      <c r="I138" s="154">
        <v>0</v>
      </c>
      <c r="J138" s="154">
        <v>0</v>
      </c>
      <c r="K138" s="154">
        <v>0</v>
      </c>
      <c r="L138" s="154">
        <v>0</v>
      </c>
      <c r="M138" s="154">
        <v>0</v>
      </c>
    </row>
    <row r="139" spans="1:13" x14ac:dyDescent="0.2">
      <c r="A139" s="251" t="s">
        <v>66</v>
      </c>
      <c r="B139" s="154">
        <f t="shared" si="6"/>
        <v>2243287869.5499997</v>
      </c>
      <c r="C139" s="154">
        <v>735194261</v>
      </c>
      <c r="D139" s="154">
        <v>641084479.28999996</v>
      </c>
      <c r="E139" s="154">
        <v>822219710.63999999</v>
      </c>
      <c r="F139" s="154">
        <v>43220275.619999997</v>
      </c>
      <c r="G139" s="154">
        <v>1569143</v>
      </c>
      <c r="H139" s="154"/>
      <c r="I139" s="154">
        <v>0</v>
      </c>
      <c r="J139" s="154">
        <v>0</v>
      </c>
      <c r="K139" s="154">
        <v>0</v>
      </c>
      <c r="L139" s="154">
        <v>0</v>
      </c>
      <c r="M139" s="154">
        <v>0</v>
      </c>
    </row>
    <row r="140" spans="1:13" ht="13.5" thickBot="1" x14ac:dyDescent="0.25">
      <c r="A140" s="250" t="s">
        <v>59</v>
      </c>
      <c r="B140" s="268">
        <f t="shared" si="6"/>
        <v>4166824215.9900002</v>
      </c>
      <c r="C140" s="157">
        <v>1153209890.51</v>
      </c>
      <c r="D140" s="157">
        <v>1280228722.03</v>
      </c>
      <c r="E140" s="157">
        <v>1649883366.1900001</v>
      </c>
      <c r="F140" s="157">
        <v>79607258.379999995</v>
      </c>
      <c r="G140" s="157">
        <v>3894978.88</v>
      </c>
      <c r="H140" s="157"/>
      <c r="I140" s="157">
        <v>0</v>
      </c>
      <c r="J140" s="157">
        <v>0</v>
      </c>
      <c r="K140" s="157">
        <v>0</v>
      </c>
      <c r="L140" s="157">
        <v>0</v>
      </c>
      <c r="M140" s="157">
        <v>0</v>
      </c>
    </row>
    <row r="141" spans="1:13" ht="13.5" thickTop="1" x14ac:dyDescent="0.2">
      <c r="A141" s="257" t="s">
        <v>4</v>
      </c>
      <c r="B141" s="156">
        <f>SUM(C141:M141)</f>
        <v>61778406107.800003</v>
      </c>
      <c r="C141" s="156">
        <f>SUM(C122:C140)</f>
        <v>21799112460.029995</v>
      </c>
      <c r="D141" s="156">
        <f>SUM(D122:D140)</f>
        <v>14492093278.769999</v>
      </c>
      <c r="E141" s="156">
        <f>SUM(E122:E140)</f>
        <v>24374891358.369999</v>
      </c>
      <c r="F141" s="156">
        <f>SUM(F122:F140)</f>
        <v>1056723107.4399999</v>
      </c>
      <c r="G141" s="156">
        <f>SUM(G122:G140)</f>
        <v>55585903.189999998</v>
      </c>
      <c r="H141" s="162">
        <f t="shared" ref="H141:M141" si="7">SUM(H122:H140)</f>
        <v>0</v>
      </c>
      <c r="I141" s="162">
        <f t="shared" si="7"/>
        <v>0</v>
      </c>
      <c r="J141" s="162">
        <f t="shared" si="7"/>
        <v>0</v>
      </c>
      <c r="K141" s="162">
        <f t="shared" si="7"/>
        <v>0</v>
      </c>
      <c r="L141" s="162">
        <f t="shared" si="7"/>
        <v>0</v>
      </c>
      <c r="M141" s="162">
        <f t="shared" si="7"/>
        <v>0</v>
      </c>
    </row>
    <row r="142" spans="1:13" x14ac:dyDescent="0.2">
      <c r="A142" s="217"/>
      <c r="B142" s="218"/>
      <c r="C142" s="218"/>
      <c r="D142" s="218"/>
      <c r="E142" s="218"/>
      <c r="F142" s="218"/>
      <c r="G142" s="218"/>
      <c r="H142" s="219"/>
      <c r="I142" s="219"/>
      <c r="J142" s="219"/>
      <c r="K142" s="219"/>
      <c r="L142" s="219"/>
      <c r="M142" s="219"/>
    </row>
    <row r="143" spans="1:13" x14ac:dyDescent="0.2">
      <c r="C143" s="570"/>
      <c r="D143" s="570"/>
      <c r="E143" s="570"/>
      <c r="F143" s="570"/>
      <c r="G143" s="570"/>
    </row>
    <row r="144" spans="1:13" x14ac:dyDescent="0.2">
      <c r="A144" s="318" t="s">
        <v>204</v>
      </c>
      <c r="B144" s="319"/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20"/>
    </row>
    <row r="145" spans="1:29" s="326" customFormat="1" x14ac:dyDescent="0.2">
      <c r="A145" s="321"/>
      <c r="B145" s="322" t="s">
        <v>4</v>
      </c>
      <c r="C145" s="323" t="s">
        <v>37</v>
      </c>
      <c r="D145" s="323" t="s">
        <v>38</v>
      </c>
      <c r="E145" s="324" t="s">
        <v>39</v>
      </c>
      <c r="F145" s="325" t="s">
        <v>40</v>
      </c>
      <c r="G145" s="325" t="s">
        <v>41</v>
      </c>
      <c r="H145" s="325" t="s">
        <v>42</v>
      </c>
      <c r="I145" s="325" t="s">
        <v>43</v>
      </c>
      <c r="J145" s="325" t="s">
        <v>44</v>
      </c>
      <c r="K145" s="325" t="s">
        <v>45</v>
      </c>
      <c r="L145" s="325" t="s">
        <v>46</v>
      </c>
      <c r="M145" s="323" t="s">
        <v>47</v>
      </c>
    </row>
    <row r="146" spans="1:29" x14ac:dyDescent="0.2">
      <c r="A146" s="108"/>
      <c r="B146" s="107"/>
      <c r="C146" s="123"/>
      <c r="D146" s="123"/>
      <c r="E146" s="136"/>
      <c r="F146" s="123"/>
      <c r="G146" s="123"/>
      <c r="H146" s="123"/>
      <c r="I146" s="123"/>
      <c r="J146" s="123"/>
      <c r="K146" s="123"/>
      <c r="L146" s="123"/>
      <c r="M146" s="123"/>
    </row>
    <row r="147" spans="1:29" ht="25.5" x14ac:dyDescent="0.2">
      <c r="A147" s="134" t="s">
        <v>68</v>
      </c>
      <c r="B147" s="177" t="s">
        <v>16</v>
      </c>
      <c r="C147" s="129" t="s">
        <v>16</v>
      </c>
      <c r="D147" s="129" t="s">
        <v>16</v>
      </c>
      <c r="E147" s="127" t="s">
        <v>16</v>
      </c>
      <c r="F147" s="129" t="s">
        <v>16</v>
      </c>
      <c r="G147" s="129" t="s">
        <v>16</v>
      </c>
      <c r="H147" s="129" t="s">
        <v>16</v>
      </c>
      <c r="I147" s="129" t="s">
        <v>16</v>
      </c>
      <c r="J147" s="129" t="s">
        <v>16</v>
      </c>
      <c r="K147" s="129" t="s">
        <v>16</v>
      </c>
      <c r="L147" s="129" t="s">
        <v>16</v>
      </c>
      <c r="M147" s="129" t="s">
        <v>16</v>
      </c>
    </row>
    <row r="148" spans="1:29" x14ac:dyDescent="0.2">
      <c r="A148" s="253" t="s">
        <v>75</v>
      </c>
      <c r="B148" s="270">
        <f>SUM(C148:M148)</f>
        <v>61778406107.800003</v>
      </c>
      <c r="C148" s="270">
        <v>21799112460.02</v>
      </c>
      <c r="D148" s="270">
        <v>14492093278.76</v>
      </c>
      <c r="E148" s="270">
        <v>24374891358.389999</v>
      </c>
      <c r="F148" s="270">
        <v>1056723107.4400001</v>
      </c>
      <c r="G148" s="270">
        <v>55585903.189999998</v>
      </c>
      <c r="H148" s="271">
        <v>0</v>
      </c>
      <c r="I148" s="271">
        <v>0</v>
      </c>
      <c r="J148" s="271">
        <v>0</v>
      </c>
      <c r="K148" s="271">
        <v>0</v>
      </c>
      <c r="L148" s="271">
        <v>0</v>
      </c>
      <c r="M148" s="271">
        <v>0</v>
      </c>
    </row>
    <row r="149" spans="1:29" x14ac:dyDescent="0.2">
      <c r="A149" s="269" t="s">
        <v>69</v>
      </c>
      <c r="B149" s="272">
        <f t="shared" ref="B149:B153" si="8">SUM(C149:M149)</f>
        <v>0</v>
      </c>
      <c r="C149" s="202">
        <v>0</v>
      </c>
      <c r="D149" s="202">
        <v>0</v>
      </c>
      <c r="E149" s="202">
        <v>0</v>
      </c>
      <c r="F149" s="202">
        <v>0</v>
      </c>
      <c r="G149" s="202">
        <v>0</v>
      </c>
      <c r="H149" s="195">
        <v>0</v>
      </c>
      <c r="I149" s="195">
        <v>0</v>
      </c>
      <c r="J149" s="195">
        <v>0</v>
      </c>
      <c r="K149" s="195">
        <v>0</v>
      </c>
      <c r="L149" s="195">
        <v>0</v>
      </c>
      <c r="M149" s="195">
        <v>0</v>
      </c>
      <c r="N149" s="327"/>
    </row>
    <row r="150" spans="1:29" x14ac:dyDescent="0.2">
      <c r="A150" s="254" t="s">
        <v>70</v>
      </c>
      <c r="B150" s="158">
        <f t="shared" si="8"/>
        <v>0</v>
      </c>
      <c r="C150" s="200">
        <v>0</v>
      </c>
      <c r="D150" s="200">
        <v>0</v>
      </c>
      <c r="E150" s="201">
        <v>0</v>
      </c>
      <c r="F150" s="202">
        <v>0</v>
      </c>
      <c r="G150" s="202">
        <v>0</v>
      </c>
      <c r="H150" s="195">
        <v>0</v>
      </c>
      <c r="I150" s="195">
        <v>0</v>
      </c>
      <c r="J150" s="195">
        <v>0</v>
      </c>
      <c r="K150" s="195">
        <v>0</v>
      </c>
      <c r="L150" s="195">
        <v>0</v>
      </c>
      <c r="M150" s="196">
        <v>0</v>
      </c>
    </row>
    <row r="151" spans="1:29" x14ac:dyDescent="0.2">
      <c r="A151" s="254" t="s">
        <v>71</v>
      </c>
      <c r="B151" s="158">
        <f t="shared" si="8"/>
        <v>0</v>
      </c>
      <c r="C151" s="200">
        <v>0</v>
      </c>
      <c r="D151" s="200">
        <v>0</v>
      </c>
      <c r="E151" s="201">
        <v>0</v>
      </c>
      <c r="F151" s="202">
        <v>0</v>
      </c>
      <c r="G151" s="202">
        <v>0</v>
      </c>
      <c r="H151" s="195">
        <v>0</v>
      </c>
      <c r="I151" s="195">
        <v>0</v>
      </c>
      <c r="J151" s="195">
        <v>0</v>
      </c>
      <c r="K151" s="195">
        <v>0</v>
      </c>
      <c r="L151" s="195">
        <v>0</v>
      </c>
      <c r="M151" s="196">
        <v>0</v>
      </c>
    </row>
    <row r="152" spans="1:29" x14ac:dyDescent="0.2">
      <c r="A152" s="254" t="s">
        <v>72</v>
      </c>
      <c r="B152" s="158">
        <f t="shared" si="8"/>
        <v>0</v>
      </c>
      <c r="C152" s="200">
        <v>0</v>
      </c>
      <c r="D152" s="200">
        <v>0</v>
      </c>
      <c r="E152" s="201">
        <v>0</v>
      </c>
      <c r="F152" s="202">
        <v>0</v>
      </c>
      <c r="G152" s="202">
        <v>0</v>
      </c>
      <c r="H152" s="195">
        <v>0</v>
      </c>
      <c r="I152" s="195">
        <v>0</v>
      </c>
      <c r="J152" s="195">
        <v>0</v>
      </c>
      <c r="K152" s="195">
        <v>0</v>
      </c>
      <c r="L152" s="195">
        <v>0</v>
      </c>
      <c r="M152" s="196">
        <v>0</v>
      </c>
    </row>
    <row r="153" spans="1:29" ht="13.5" thickBot="1" x14ac:dyDescent="0.25">
      <c r="A153" s="255" t="s">
        <v>73</v>
      </c>
      <c r="B153" s="158">
        <f t="shared" si="8"/>
        <v>0</v>
      </c>
      <c r="C153" s="203">
        <v>0</v>
      </c>
      <c r="D153" s="203">
        <v>0</v>
      </c>
      <c r="E153" s="204">
        <v>0</v>
      </c>
      <c r="F153" s="205">
        <v>0</v>
      </c>
      <c r="G153" s="205">
        <v>0</v>
      </c>
      <c r="H153" s="197">
        <v>0</v>
      </c>
      <c r="I153" s="197">
        <v>0</v>
      </c>
      <c r="J153" s="197">
        <v>0</v>
      </c>
      <c r="K153" s="197">
        <v>0</v>
      </c>
      <c r="L153" s="197">
        <v>0</v>
      </c>
      <c r="M153" s="198">
        <v>0</v>
      </c>
    </row>
    <row r="154" spans="1:29" ht="13.5" thickTop="1" x14ac:dyDescent="0.2">
      <c r="A154" s="256" t="s">
        <v>4</v>
      </c>
      <c r="B154" s="160">
        <f>SUM(B148:B153)</f>
        <v>61778406107.800003</v>
      </c>
      <c r="C154" s="160">
        <f>SUM(C148:C153)</f>
        <v>21799112460.02</v>
      </c>
      <c r="D154" s="160">
        <f t="shared" ref="D154:M154" si="9">SUM(D148:D153)</f>
        <v>14492093278.76</v>
      </c>
      <c r="E154" s="160">
        <f t="shared" si="9"/>
        <v>24374891358.389999</v>
      </c>
      <c r="F154" s="160">
        <f t="shared" si="9"/>
        <v>1056723107.4400001</v>
      </c>
      <c r="G154" s="160">
        <f t="shared" si="9"/>
        <v>55585903.189999998</v>
      </c>
      <c r="H154" s="160">
        <f t="shared" si="9"/>
        <v>0</v>
      </c>
      <c r="I154" s="160">
        <f t="shared" si="9"/>
        <v>0</v>
      </c>
      <c r="J154" s="160">
        <f t="shared" si="9"/>
        <v>0</v>
      </c>
      <c r="K154" s="160">
        <f t="shared" si="9"/>
        <v>0</v>
      </c>
      <c r="L154" s="160">
        <f t="shared" si="9"/>
        <v>0</v>
      </c>
      <c r="M154" s="161">
        <f t="shared" si="9"/>
        <v>0</v>
      </c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</row>
    <row r="155" spans="1:29" x14ac:dyDescent="0.2">
      <c r="A155" s="178"/>
      <c r="B155" s="220"/>
      <c r="C155" s="220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</row>
    <row r="156" spans="1:29" x14ac:dyDescent="0.2"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</row>
    <row r="157" spans="1:29" x14ac:dyDescent="0.2">
      <c r="A157" s="318" t="s">
        <v>205</v>
      </c>
      <c r="B157" s="319"/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20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</row>
    <row r="158" spans="1:29" ht="15" x14ac:dyDescent="0.2">
      <c r="A158" s="321"/>
      <c r="B158" s="322" t="s">
        <v>4</v>
      </c>
      <c r="C158" s="323" t="s">
        <v>37</v>
      </c>
      <c r="D158" s="323" t="s">
        <v>38</v>
      </c>
      <c r="E158" s="324" t="s">
        <v>39</v>
      </c>
      <c r="F158" s="325" t="s">
        <v>40</v>
      </c>
      <c r="G158" s="325" t="s">
        <v>41</v>
      </c>
      <c r="H158" s="325" t="s">
        <v>42</v>
      </c>
      <c r="I158" s="325" t="s">
        <v>43</v>
      </c>
      <c r="J158" s="325" t="s">
        <v>44</v>
      </c>
      <c r="K158" s="325" t="s">
        <v>45</v>
      </c>
      <c r="L158" s="325" t="s">
        <v>46</v>
      </c>
      <c r="M158" s="323" t="s">
        <v>47</v>
      </c>
      <c r="O158" s="307"/>
      <c r="P158" s="539"/>
      <c r="Q158" s="539"/>
      <c r="R158" s="539"/>
      <c r="S158" s="539"/>
      <c r="T158" s="539"/>
      <c r="U158" s="539"/>
      <c r="V158" s="539"/>
      <c r="W158" s="539"/>
      <c r="X158" s="539"/>
      <c r="Y158" s="539"/>
      <c r="Z158" s="539"/>
      <c r="AA158" s="539"/>
      <c r="AB158" s="539"/>
      <c r="AC158" s="307"/>
    </row>
    <row r="159" spans="1:29" ht="15" x14ac:dyDescent="0.2">
      <c r="A159" s="258"/>
      <c r="B159" s="107"/>
      <c r="C159" s="123"/>
      <c r="D159" s="123"/>
      <c r="E159" s="136"/>
      <c r="F159" s="123"/>
      <c r="G159" s="123"/>
      <c r="H159" s="123"/>
      <c r="I159" s="123"/>
      <c r="J159" s="123"/>
      <c r="K159" s="123"/>
      <c r="L159" s="123"/>
      <c r="M159" s="123"/>
      <c r="N159" s="326"/>
      <c r="O159" s="540"/>
      <c r="P159" s="539"/>
      <c r="Q159" s="541"/>
      <c r="R159" s="541"/>
      <c r="S159" s="541"/>
      <c r="T159" s="541"/>
      <c r="U159" s="541"/>
      <c r="V159" s="541"/>
      <c r="W159" s="541"/>
      <c r="X159" s="541"/>
      <c r="Y159" s="541"/>
      <c r="Z159" s="541"/>
      <c r="AA159" s="541"/>
      <c r="AB159" s="541"/>
      <c r="AC159" s="307"/>
    </row>
    <row r="160" spans="1:29" ht="25.5" x14ac:dyDescent="0.2">
      <c r="A160" s="259" t="s">
        <v>68</v>
      </c>
      <c r="B160" s="177" t="s">
        <v>16</v>
      </c>
      <c r="C160" s="129" t="s">
        <v>16</v>
      </c>
      <c r="D160" s="129" t="s">
        <v>16</v>
      </c>
      <c r="E160" s="127" t="s">
        <v>16</v>
      </c>
      <c r="F160" s="129" t="s">
        <v>16</v>
      </c>
      <c r="G160" s="129" t="s">
        <v>16</v>
      </c>
      <c r="H160" s="129" t="s">
        <v>16</v>
      </c>
      <c r="I160" s="129" t="s">
        <v>16</v>
      </c>
      <c r="J160" s="129" t="s">
        <v>16</v>
      </c>
      <c r="K160" s="129" t="s">
        <v>16</v>
      </c>
      <c r="L160" s="129" t="s">
        <v>16</v>
      </c>
      <c r="M160" s="129" t="s">
        <v>16</v>
      </c>
      <c r="O160" s="307"/>
      <c r="P160" s="539"/>
      <c r="Q160" s="541"/>
      <c r="R160" s="541"/>
      <c r="S160" s="541"/>
      <c r="T160" s="541"/>
      <c r="U160" s="541"/>
      <c r="V160" s="541"/>
      <c r="W160" s="541"/>
      <c r="X160" s="541"/>
      <c r="Y160" s="541"/>
      <c r="Z160" s="541"/>
      <c r="AA160" s="541"/>
      <c r="AB160" s="541"/>
      <c r="AC160" s="307"/>
    </row>
    <row r="161" spans="1:30" ht="15" x14ac:dyDescent="0.2">
      <c r="A161" s="254" t="s">
        <v>115</v>
      </c>
      <c r="B161" s="328">
        <f>SUM(C161:M161)</f>
        <v>18291632041.639999</v>
      </c>
      <c r="C161" s="329">
        <v>3747120678.5999999</v>
      </c>
      <c r="D161" s="330">
        <v>3266291715.4400001</v>
      </c>
      <c r="E161" s="330">
        <v>11244545924.48</v>
      </c>
      <c r="F161" s="330">
        <v>33673723.119999997</v>
      </c>
      <c r="G161" s="330"/>
      <c r="H161" s="331"/>
      <c r="I161" s="332">
        <v>0</v>
      </c>
      <c r="J161" s="328">
        <v>0</v>
      </c>
      <c r="K161" s="333">
        <v>0</v>
      </c>
      <c r="L161" s="333">
        <v>0</v>
      </c>
      <c r="M161" s="328">
        <v>0</v>
      </c>
      <c r="O161" s="307"/>
      <c r="P161" s="539"/>
      <c r="Q161" s="541"/>
      <c r="R161" s="541"/>
      <c r="S161" s="541"/>
      <c r="T161" s="541"/>
      <c r="U161" s="541"/>
      <c r="V161" s="541"/>
      <c r="W161" s="541"/>
      <c r="X161" s="541"/>
      <c r="Y161" s="541"/>
      <c r="Z161" s="541"/>
      <c r="AA161" s="541"/>
      <c r="AB161" s="541"/>
      <c r="AC161" s="307"/>
    </row>
    <row r="162" spans="1:30" x14ac:dyDescent="0.2">
      <c r="A162" s="254" t="s">
        <v>116</v>
      </c>
      <c r="B162" s="158">
        <f>SUM(C162:M162)</f>
        <v>15683400675.51</v>
      </c>
      <c r="C162" s="200">
        <v>4677581316.9700003</v>
      </c>
      <c r="D162" s="200">
        <v>3110995320.4400001</v>
      </c>
      <c r="E162" s="201">
        <v>7482561599.54</v>
      </c>
      <c r="F162" s="202">
        <v>402105224.31</v>
      </c>
      <c r="G162" s="202">
        <v>10157214.25</v>
      </c>
      <c r="H162" s="195"/>
      <c r="I162" s="195">
        <v>0</v>
      </c>
      <c r="J162" s="195">
        <v>0</v>
      </c>
      <c r="K162" s="195">
        <v>0</v>
      </c>
      <c r="L162" s="195">
        <v>0</v>
      </c>
      <c r="M162" s="196">
        <v>0</v>
      </c>
    </row>
    <row r="163" spans="1:30" x14ac:dyDescent="0.2">
      <c r="A163" s="254" t="s">
        <v>117</v>
      </c>
      <c r="B163" s="158">
        <f>SUM(C163:M163)</f>
        <v>12087864453.41</v>
      </c>
      <c r="C163" s="200">
        <v>4277526304.21</v>
      </c>
      <c r="D163" s="200">
        <v>3677898603.4499998</v>
      </c>
      <c r="E163" s="201">
        <v>3701313754.6900001</v>
      </c>
      <c r="F163" s="202">
        <v>401159889.31</v>
      </c>
      <c r="G163" s="202">
        <v>29965901.75</v>
      </c>
      <c r="H163" s="195"/>
      <c r="I163" s="195">
        <v>0</v>
      </c>
      <c r="J163" s="195">
        <v>0</v>
      </c>
      <c r="K163" s="195">
        <v>0</v>
      </c>
      <c r="L163" s="195">
        <v>0</v>
      </c>
      <c r="M163" s="196">
        <v>0</v>
      </c>
    </row>
    <row r="164" spans="1:30" x14ac:dyDescent="0.2">
      <c r="A164" s="254" t="s">
        <v>118</v>
      </c>
      <c r="B164" s="332">
        <f>SUM(C164:M164)</f>
        <v>10243459775.85</v>
      </c>
      <c r="C164" s="334">
        <v>4905154535.5</v>
      </c>
      <c r="D164" s="335">
        <v>3508919041.0999999</v>
      </c>
      <c r="E164" s="335">
        <v>1636227449</v>
      </c>
      <c r="F164" s="335">
        <v>178134574.5</v>
      </c>
      <c r="G164" s="335">
        <v>15024175.75</v>
      </c>
      <c r="H164" s="331"/>
      <c r="I164" s="332">
        <v>0</v>
      </c>
      <c r="J164" s="332">
        <v>0</v>
      </c>
      <c r="K164" s="331">
        <v>0</v>
      </c>
      <c r="L164" s="331">
        <v>0</v>
      </c>
      <c r="M164" s="332">
        <v>0</v>
      </c>
      <c r="O164" s="307"/>
      <c r="P164" s="307"/>
      <c r="Q164" s="307"/>
      <c r="R164" s="307"/>
      <c r="S164" s="307"/>
      <c r="T164" s="307"/>
      <c r="U164" s="307"/>
      <c r="V164" s="307"/>
      <c r="W164" s="307"/>
      <c r="X164" s="307"/>
      <c r="Y164" s="307"/>
      <c r="Z164" s="307"/>
      <c r="AA164" s="307"/>
      <c r="AB164" s="307"/>
      <c r="AC164" s="307"/>
    </row>
    <row r="165" spans="1:30" ht="13.5" thickBot="1" x14ac:dyDescent="0.25">
      <c r="A165" s="255" t="s">
        <v>119</v>
      </c>
      <c r="B165" s="336">
        <f>SUM(C165:M165)</f>
        <v>5472049161.3799992</v>
      </c>
      <c r="C165" s="337">
        <v>4191729624.73</v>
      </c>
      <c r="D165" s="337">
        <v>927988598.33000004</v>
      </c>
      <c r="E165" s="337">
        <v>310242630.69</v>
      </c>
      <c r="F165" s="337">
        <v>41649696.189999998</v>
      </c>
      <c r="G165" s="337">
        <v>438611.44</v>
      </c>
      <c r="H165" s="338"/>
      <c r="I165" s="336">
        <v>0</v>
      </c>
      <c r="J165" s="336">
        <v>0</v>
      </c>
      <c r="K165" s="338">
        <v>0</v>
      </c>
      <c r="L165" s="338">
        <v>0</v>
      </c>
      <c r="M165" s="336">
        <v>0</v>
      </c>
      <c r="O165" s="307"/>
      <c r="P165" s="307"/>
      <c r="Q165" s="307"/>
      <c r="R165" s="307"/>
      <c r="S165" s="307"/>
      <c r="T165" s="307"/>
      <c r="U165" s="307"/>
      <c r="V165" s="307"/>
      <c r="W165" s="307"/>
      <c r="X165" s="307"/>
      <c r="Y165" s="307"/>
      <c r="Z165" s="307"/>
      <c r="AA165" s="307"/>
      <c r="AB165" s="307"/>
      <c r="AC165" s="307"/>
    </row>
    <row r="166" spans="1:30" ht="13.5" thickTop="1" x14ac:dyDescent="0.2">
      <c r="A166" s="254" t="s">
        <v>4</v>
      </c>
      <c r="B166" s="339">
        <f>SUM(B161:B165)</f>
        <v>61778406107.789993</v>
      </c>
      <c r="C166" s="339">
        <f>SUM(C161:C165)</f>
        <v>21799112460.009998</v>
      </c>
      <c r="D166" s="339">
        <f t="shared" ref="D166:M166" si="10">SUM(D161:D165)</f>
        <v>14492093278.76</v>
      </c>
      <c r="E166" s="339">
        <f t="shared" si="10"/>
        <v>24374891358.399998</v>
      </c>
      <c r="F166" s="339">
        <f t="shared" si="10"/>
        <v>1056723107.4300001</v>
      </c>
      <c r="G166" s="339">
        <f t="shared" si="10"/>
        <v>55585903.189999998</v>
      </c>
      <c r="H166" s="339">
        <f t="shared" si="10"/>
        <v>0</v>
      </c>
      <c r="I166" s="339">
        <f t="shared" si="10"/>
        <v>0</v>
      </c>
      <c r="J166" s="339">
        <f t="shared" si="10"/>
        <v>0</v>
      </c>
      <c r="K166" s="339">
        <f t="shared" si="10"/>
        <v>0</v>
      </c>
      <c r="L166" s="339">
        <f t="shared" si="10"/>
        <v>0</v>
      </c>
      <c r="M166" s="339">
        <f t="shared" si="10"/>
        <v>0</v>
      </c>
      <c r="N166" s="327"/>
      <c r="O166" s="307"/>
      <c r="P166" s="307"/>
      <c r="Q166" s="307"/>
      <c r="R166" s="307"/>
      <c r="S166" s="307"/>
      <c r="T166" s="307"/>
      <c r="U166" s="307"/>
      <c r="V166" s="307"/>
      <c r="W166" s="307"/>
      <c r="X166" s="307"/>
      <c r="Y166" s="307"/>
      <c r="Z166" s="307"/>
      <c r="AA166" s="307"/>
      <c r="AB166" s="307"/>
      <c r="AC166" s="307"/>
      <c r="AD166" s="307"/>
    </row>
    <row r="167" spans="1:30" x14ac:dyDescent="0.2">
      <c r="A167" s="178"/>
      <c r="B167" s="340"/>
      <c r="C167" s="340"/>
      <c r="D167" s="340"/>
      <c r="E167" s="340"/>
      <c r="F167" s="340"/>
      <c r="G167" s="340"/>
      <c r="H167" s="340"/>
      <c r="I167" s="340"/>
      <c r="J167" s="340"/>
      <c r="K167" s="340"/>
      <c r="L167" s="340"/>
      <c r="M167" s="340"/>
      <c r="N167" s="307"/>
      <c r="O167" s="307"/>
      <c r="P167" s="307"/>
      <c r="Q167" s="307"/>
      <c r="R167" s="307"/>
      <c r="S167" s="307"/>
      <c r="T167" s="307"/>
      <c r="U167" s="307"/>
      <c r="V167" s="307"/>
      <c r="W167" s="307"/>
      <c r="X167" s="307"/>
      <c r="Y167" s="307"/>
      <c r="Z167" s="307"/>
      <c r="AA167" s="307"/>
      <c r="AB167" s="307"/>
      <c r="AC167" s="307"/>
      <c r="AD167" s="307"/>
    </row>
    <row r="168" spans="1:30" x14ac:dyDescent="0.2">
      <c r="A168" s="307"/>
      <c r="O168" s="307"/>
      <c r="P168" s="307"/>
      <c r="Q168" s="307"/>
      <c r="R168" s="307"/>
      <c r="S168" s="307"/>
      <c r="T168" s="307"/>
      <c r="U168" s="307"/>
      <c r="V168" s="307"/>
      <c r="W168" s="307"/>
      <c r="X168" s="307"/>
      <c r="Y168" s="307"/>
      <c r="Z168" s="307"/>
      <c r="AA168" s="307"/>
      <c r="AB168" s="307"/>
      <c r="AC168" s="307"/>
      <c r="AD168" s="307"/>
    </row>
    <row r="169" spans="1:30" ht="14.25" x14ac:dyDescent="0.2">
      <c r="A169" s="318" t="s">
        <v>217</v>
      </c>
      <c r="B169" s="319"/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20"/>
      <c r="O169" s="536"/>
      <c r="P169" s="536"/>
      <c r="Q169" s="536"/>
      <c r="R169" s="536"/>
      <c r="S169" s="536"/>
      <c r="T169" s="536"/>
      <c r="U169" s="536"/>
      <c r="V169" s="536"/>
      <c r="W169" s="536"/>
      <c r="X169" s="536"/>
      <c r="Y169" s="536"/>
      <c r="Z169" s="536"/>
      <c r="AA169" s="536"/>
      <c r="AB169" s="307"/>
      <c r="AC169" s="307"/>
      <c r="AD169" s="307"/>
    </row>
    <row r="170" spans="1:30" ht="15" x14ac:dyDescent="0.2">
      <c r="A170" s="321"/>
      <c r="B170" s="322" t="s">
        <v>4</v>
      </c>
      <c r="C170" s="323" t="s">
        <v>37</v>
      </c>
      <c r="D170" s="323" t="s">
        <v>38</v>
      </c>
      <c r="E170" s="324" t="s">
        <v>39</v>
      </c>
      <c r="F170" s="325" t="s">
        <v>40</v>
      </c>
      <c r="G170" s="325" t="s">
        <v>41</v>
      </c>
      <c r="H170" s="325" t="s">
        <v>42</v>
      </c>
      <c r="I170" s="325" t="s">
        <v>43</v>
      </c>
      <c r="J170" s="325" t="s">
        <v>44</v>
      </c>
      <c r="K170" s="325" t="s">
        <v>45</v>
      </c>
      <c r="L170" s="325" t="s">
        <v>46</v>
      </c>
      <c r="M170" s="323" t="s">
        <v>47</v>
      </c>
      <c r="O170" s="539"/>
      <c r="P170" s="539"/>
      <c r="Q170" s="539"/>
      <c r="R170" s="539"/>
      <c r="S170" s="539"/>
      <c r="T170" s="539"/>
      <c r="U170" s="539"/>
      <c r="V170" s="539"/>
      <c r="W170" s="539"/>
      <c r="X170" s="539"/>
      <c r="Y170" s="539"/>
      <c r="Z170" s="539"/>
      <c r="AA170" s="539"/>
      <c r="AB170" s="307"/>
      <c r="AC170" s="307"/>
      <c r="AD170" s="307"/>
    </row>
    <row r="171" spans="1:30" ht="15" x14ac:dyDescent="0.2">
      <c r="A171" s="258"/>
      <c r="B171" s="107"/>
      <c r="C171" s="123"/>
      <c r="D171" s="123"/>
      <c r="E171" s="136"/>
      <c r="F171" s="123"/>
      <c r="G171" s="123"/>
      <c r="H171" s="123"/>
      <c r="I171" s="123"/>
      <c r="J171" s="123"/>
      <c r="K171" s="123"/>
      <c r="L171" s="123"/>
      <c r="M171" s="123"/>
      <c r="O171" s="539"/>
      <c r="P171" s="541"/>
      <c r="Q171" s="541"/>
      <c r="R171" s="541"/>
      <c r="S171" s="541"/>
      <c r="T171" s="541"/>
      <c r="U171" s="541"/>
      <c r="V171" s="541"/>
      <c r="W171" s="541"/>
      <c r="X171" s="541"/>
      <c r="Y171" s="541"/>
      <c r="Z171" s="541"/>
      <c r="AA171" s="541"/>
      <c r="AB171" s="307"/>
      <c r="AC171" s="307"/>
      <c r="AD171" s="307"/>
    </row>
    <row r="172" spans="1:30" ht="25.5" x14ac:dyDescent="0.2">
      <c r="A172" s="259"/>
      <c r="B172" s="177" t="s">
        <v>16</v>
      </c>
      <c r="C172" s="129" t="s">
        <v>16</v>
      </c>
      <c r="D172" s="129" t="s">
        <v>16</v>
      </c>
      <c r="E172" s="127" t="s">
        <v>16</v>
      </c>
      <c r="F172" s="129" t="s">
        <v>16</v>
      </c>
      <c r="G172" s="129" t="s">
        <v>16</v>
      </c>
      <c r="H172" s="129" t="s">
        <v>16</v>
      </c>
      <c r="I172" s="129" t="s">
        <v>16</v>
      </c>
      <c r="J172" s="129" t="s">
        <v>16</v>
      </c>
      <c r="K172" s="129" t="s">
        <v>16</v>
      </c>
      <c r="L172" s="129" t="s">
        <v>16</v>
      </c>
      <c r="M172" s="129" t="s">
        <v>16</v>
      </c>
      <c r="O172" s="539"/>
      <c r="P172" s="541"/>
      <c r="Q172" s="541"/>
      <c r="R172" s="541"/>
      <c r="S172" s="541"/>
      <c r="T172" s="541"/>
      <c r="U172" s="541"/>
      <c r="V172" s="541"/>
      <c r="W172" s="541"/>
      <c r="X172" s="541"/>
      <c r="Y172" s="541"/>
      <c r="Z172" s="541"/>
      <c r="AA172" s="541"/>
      <c r="AB172" s="307"/>
      <c r="AC172" s="307"/>
      <c r="AD172" s="307"/>
    </row>
    <row r="173" spans="1:30" ht="15" x14ac:dyDescent="0.2">
      <c r="A173" s="269" t="s">
        <v>122</v>
      </c>
      <c r="B173" s="548">
        <f>SUM(C173:M173)</f>
        <v>43500929193.68</v>
      </c>
      <c r="C173" s="550">
        <v>18057804904.060001</v>
      </c>
      <c r="D173" s="342">
        <v>10821208233.85</v>
      </c>
      <c r="E173" s="342">
        <v>14237953406.709999</v>
      </c>
      <c r="F173" s="342">
        <v>369763530.75</v>
      </c>
      <c r="G173" s="342">
        <v>14199118.310000001</v>
      </c>
      <c r="H173" s="343"/>
      <c r="I173" s="343">
        <v>0</v>
      </c>
      <c r="J173" s="343">
        <v>0</v>
      </c>
      <c r="K173" s="343">
        <v>0</v>
      </c>
      <c r="L173" s="343">
        <v>0</v>
      </c>
      <c r="M173" s="344">
        <v>0</v>
      </c>
      <c r="O173" s="539"/>
      <c r="P173" s="541"/>
      <c r="Q173" s="541"/>
      <c r="R173" s="541"/>
      <c r="S173" s="541"/>
      <c r="T173" s="541"/>
      <c r="U173" s="541"/>
      <c r="V173" s="541"/>
      <c r="W173" s="541"/>
      <c r="X173" s="541"/>
      <c r="Y173" s="541"/>
      <c r="Z173" s="541"/>
      <c r="AA173" s="541"/>
      <c r="AB173" s="307"/>
      <c r="AC173" s="307"/>
      <c r="AD173" s="307"/>
    </row>
    <row r="174" spans="1:30" ht="15" x14ac:dyDescent="0.2">
      <c r="A174" s="269" t="s">
        <v>215</v>
      </c>
      <c r="B174" s="345">
        <f t="shared" ref="B174:B177" si="11">SUM(C174:M174)</f>
        <v>4588905955.4500008</v>
      </c>
      <c r="C174" s="346">
        <v>1425138500.98</v>
      </c>
      <c r="D174" s="347">
        <v>1001708439.4400001</v>
      </c>
      <c r="E174" s="347">
        <v>2017254506.72</v>
      </c>
      <c r="F174" s="347">
        <v>127425605.31</v>
      </c>
      <c r="G174" s="347">
        <v>17378903</v>
      </c>
      <c r="H174" s="348"/>
      <c r="I174" s="348"/>
      <c r="J174" s="348"/>
      <c r="K174" s="348"/>
      <c r="L174" s="348"/>
      <c r="M174" s="349"/>
      <c r="O174" s="539"/>
      <c r="P174" s="541"/>
      <c r="Q174" s="541"/>
      <c r="R174" s="541"/>
      <c r="S174" s="541"/>
      <c r="T174" s="541"/>
      <c r="U174" s="541"/>
      <c r="V174" s="541"/>
      <c r="W174" s="541"/>
      <c r="X174" s="541"/>
      <c r="Y174" s="541"/>
      <c r="Z174" s="541"/>
      <c r="AA174" s="541"/>
      <c r="AB174" s="307"/>
      <c r="AC174" s="307"/>
      <c r="AD174" s="307"/>
    </row>
    <row r="175" spans="1:30" ht="18.75" x14ac:dyDescent="0.25">
      <c r="A175" s="269" t="s">
        <v>213</v>
      </c>
      <c r="B175" s="345">
        <f t="shared" si="11"/>
        <v>5570504913.6700001</v>
      </c>
      <c r="C175" s="346">
        <v>1349734569.3</v>
      </c>
      <c r="D175" s="347">
        <v>1138099851.1199999</v>
      </c>
      <c r="E175" s="347">
        <v>2865654050.25</v>
      </c>
      <c r="F175" s="347">
        <v>207792561.12</v>
      </c>
      <c r="G175" s="347">
        <v>9223881.8800000008</v>
      </c>
      <c r="H175" s="348"/>
      <c r="I175" s="348"/>
      <c r="J175" s="348"/>
      <c r="K175" s="348"/>
      <c r="L175" s="348"/>
      <c r="M175" s="349"/>
      <c r="O175" s="542"/>
      <c r="P175" s="543"/>
      <c r="Q175" s="543"/>
      <c r="R175" s="543"/>
      <c r="S175" s="543"/>
      <c r="T175" s="543"/>
      <c r="U175" s="543"/>
      <c r="V175" s="543"/>
      <c r="W175" s="543"/>
      <c r="X175" s="543"/>
      <c r="Y175" s="543"/>
      <c r="Z175" s="538"/>
      <c r="AA175" s="538"/>
      <c r="AB175" s="307"/>
      <c r="AC175" s="307"/>
      <c r="AD175" s="307"/>
    </row>
    <row r="176" spans="1:30" ht="15" x14ac:dyDescent="0.2">
      <c r="A176" s="269" t="s">
        <v>214</v>
      </c>
      <c r="B176" s="345">
        <f t="shared" si="11"/>
        <v>8117853688.7299995</v>
      </c>
      <c r="C176" s="346">
        <v>966222129.41999996</v>
      </c>
      <c r="D176" s="347">
        <v>1531076754.3399999</v>
      </c>
      <c r="E176" s="347">
        <v>5254029394.7200003</v>
      </c>
      <c r="F176" s="347">
        <v>351741410.25</v>
      </c>
      <c r="G176" s="347">
        <v>14784000</v>
      </c>
      <c r="H176" s="348"/>
      <c r="I176" s="348"/>
      <c r="J176" s="348"/>
      <c r="K176" s="348"/>
      <c r="L176" s="348"/>
      <c r="M176" s="349"/>
      <c r="O176" s="536"/>
      <c r="P176" s="537"/>
      <c r="Q176" s="537"/>
      <c r="R176" s="537"/>
      <c r="S176" s="537"/>
      <c r="T176" s="537"/>
      <c r="U176" s="537"/>
      <c r="V176" s="537"/>
      <c r="W176" s="537"/>
      <c r="X176" s="537"/>
      <c r="Y176" s="537"/>
      <c r="Z176" s="537"/>
      <c r="AA176" s="537"/>
      <c r="AB176" s="307"/>
      <c r="AC176" s="307"/>
      <c r="AD176" s="307"/>
    </row>
    <row r="177" spans="1:30" ht="15.75" thickBot="1" x14ac:dyDescent="0.3">
      <c r="A177" s="546" t="s">
        <v>129</v>
      </c>
      <c r="B177" s="549">
        <f t="shared" si="11"/>
        <v>212356.26</v>
      </c>
      <c r="C177" s="346">
        <v>212356.26</v>
      </c>
      <c r="D177" s="347"/>
      <c r="E177" s="347"/>
      <c r="F177" s="347"/>
      <c r="G177" s="347"/>
      <c r="H177" s="348"/>
      <c r="I177" s="348">
        <v>0</v>
      </c>
      <c r="J177" s="348">
        <v>0</v>
      </c>
      <c r="K177" s="348">
        <v>0</v>
      </c>
      <c r="L177" s="348">
        <v>0</v>
      </c>
      <c r="M177" s="349">
        <v>0</v>
      </c>
      <c r="O177" s="536"/>
      <c r="P177" s="537"/>
      <c r="Q177" s="537"/>
      <c r="R177" s="537"/>
      <c r="S177" s="537"/>
      <c r="T177" s="537"/>
      <c r="U177" s="537"/>
      <c r="V177" s="537"/>
      <c r="W177" s="537"/>
      <c r="X177" s="537"/>
      <c r="Y177" s="537"/>
      <c r="Z177" s="537"/>
      <c r="AA177" s="538"/>
      <c r="AB177" s="307"/>
      <c r="AC177" s="307"/>
      <c r="AD177" s="307"/>
    </row>
    <row r="178" spans="1:30" ht="13.5" thickTop="1" x14ac:dyDescent="0.2">
      <c r="A178" s="254" t="s">
        <v>4</v>
      </c>
      <c r="B178" s="547">
        <f t="shared" ref="B178:M178" si="12">SUM(B173:B177)</f>
        <v>61778406107.790001</v>
      </c>
      <c r="C178" s="354">
        <f t="shared" si="12"/>
        <v>21799112460.019997</v>
      </c>
      <c r="D178" s="354">
        <f t="shared" si="12"/>
        <v>14492093278.75</v>
      </c>
      <c r="E178" s="354">
        <f t="shared" si="12"/>
        <v>24374891358.400002</v>
      </c>
      <c r="F178" s="354">
        <f t="shared" si="12"/>
        <v>1056723107.4300001</v>
      </c>
      <c r="G178" s="354">
        <f t="shared" si="12"/>
        <v>55585903.190000005</v>
      </c>
      <c r="H178" s="354">
        <f t="shared" si="12"/>
        <v>0</v>
      </c>
      <c r="I178" s="354">
        <f t="shared" si="12"/>
        <v>0</v>
      </c>
      <c r="J178" s="354">
        <f t="shared" si="12"/>
        <v>0</v>
      </c>
      <c r="K178" s="354">
        <f t="shared" si="12"/>
        <v>0</v>
      </c>
      <c r="L178" s="354">
        <f t="shared" si="12"/>
        <v>0</v>
      </c>
      <c r="M178" s="355">
        <f t="shared" si="12"/>
        <v>0</v>
      </c>
      <c r="O178" s="307"/>
      <c r="P178" s="307"/>
      <c r="Q178" s="307"/>
      <c r="R178" s="307"/>
      <c r="S178" s="307"/>
      <c r="T178" s="307"/>
      <c r="U178" s="307"/>
      <c r="V178" s="307"/>
      <c r="W178" s="307"/>
      <c r="X178" s="307"/>
      <c r="Y178" s="307"/>
      <c r="Z178" s="307"/>
      <c r="AA178" s="307"/>
      <c r="AB178" s="307"/>
      <c r="AC178" s="307"/>
      <c r="AD178" s="307"/>
    </row>
    <row r="179" spans="1:30" ht="15" x14ac:dyDescent="0.25">
      <c r="A179" s="178" t="s">
        <v>218</v>
      </c>
      <c r="B179" s="356"/>
      <c r="C179" s="356"/>
      <c r="D179" s="356"/>
      <c r="E179" s="356"/>
      <c r="F179" s="356"/>
      <c r="G179" s="356"/>
      <c r="H179" s="356"/>
      <c r="I179" s="356"/>
      <c r="J179" s="356"/>
      <c r="K179" s="356"/>
      <c r="L179" s="356"/>
      <c r="M179" s="356"/>
      <c r="N179" s="307"/>
      <c r="O179" s="538"/>
      <c r="P179" s="538"/>
      <c r="Q179" s="538"/>
      <c r="R179" s="538"/>
      <c r="S179" s="538"/>
      <c r="T179" s="538"/>
      <c r="U179" s="538"/>
      <c r="V179" s="538"/>
      <c r="W179" s="538"/>
      <c r="X179" s="538"/>
      <c r="Y179" s="538"/>
      <c r="Z179" s="538"/>
      <c r="AA179" s="307"/>
      <c r="AB179" s="307"/>
      <c r="AC179" s="307"/>
      <c r="AD179" s="307"/>
    </row>
    <row r="180" spans="1:30" ht="15" x14ac:dyDescent="0.2">
      <c r="B180" s="467"/>
      <c r="F180" s="537"/>
      <c r="G180" s="537"/>
      <c r="N180" s="307"/>
      <c r="O180" s="536"/>
      <c r="P180" s="536"/>
      <c r="Q180" s="536"/>
      <c r="R180" s="536"/>
      <c r="S180" s="536"/>
      <c r="T180" s="536"/>
      <c r="U180" s="536"/>
      <c r="V180" s="536"/>
      <c r="W180" s="536"/>
      <c r="X180" s="536"/>
      <c r="Y180" s="536"/>
      <c r="Z180" s="536"/>
      <c r="AA180" s="307"/>
      <c r="AB180" s="307"/>
      <c r="AC180" s="307"/>
      <c r="AD180" s="307"/>
    </row>
    <row r="181" spans="1:30" ht="15" x14ac:dyDescent="0.2">
      <c r="A181" s="318" t="s">
        <v>207</v>
      </c>
      <c r="B181" s="319"/>
      <c r="C181" s="319"/>
      <c r="D181" s="319"/>
      <c r="E181" s="319"/>
      <c r="F181" s="319"/>
      <c r="G181" s="319"/>
      <c r="H181" s="319"/>
      <c r="I181" s="319"/>
      <c r="J181" s="319"/>
      <c r="K181" s="319"/>
      <c r="L181" s="319"/>
      <c r="M181" s="319"/>
      <c r="N181" s="307"/>
      <c r="O181" s="536"/>
      <c r="P181" s="537"/>
      <c r="Q181" s="537"/>
      <c r="R181" s="537"/>
      <c r="S181" s="537"/>
      <c r="T181" s="537"/>
      <c r="U181" s="537"/>
      <c r="V181" s="537"/>
      <c r="W181" s="537"/>
      <c r="X181" s="537"/>
      <c r="Y181" s="537"/>
      <c r="Z181" s="537"/>
      <c r="AA181" s="307"/>
      <c r="AB181" s="307"/>
      <c r="AC181" s="307"/>
      <c r="AD181" s="307"/>
    </row>
    <row r="182" spans="1:30" x14ac:dyDescent="0.2">
      <c r="A182" s="357"/>
      <c r="B182" s="322" t="s">
        <v>4</v>
      </c>
      <c r="C182" s="323" t="s">
        <v>37</v>
      </c>
      <c r="D182" s="323" t="s">
        <v>38</v>
      </c>
      <c r="E182" s="324" t="s">
        <v>39</v>
      </c>
      <c r="F182" s="325" t="s">
        <v>40</v>
      </c>
      <c r="G182" s="325" t="s">
        <v>41</v>
      </c>
      <c r="H182" s="325" t="s">
        <v>42</v>
      </c>
      <c r="I182" s="325" t="s">
        <v>43</v>
      </c>
      <c r="J182" s="325" t="s">
        <v>44</v>
      </c>
      <c r="K182" s="325" t="s">
        <v>45</v>
      </c>
      <c r="L182" s="325" t="s">
        <v>46</v>
      </c>
      <c r="M182" s="325" t="s">
        <v>47</v>
      </c>
      <c r="N182" s="307"/>
      <c r="O182" s="307"/>
      <c r="P182" s="307"/>
      <c r="Q182" s="307"/>
      <c r="R182" s="307"/>
      <c r="S182" s="307"/>
      <c r="T182" s="307"/>
      <c r="U182" s="307"/>
      <c r="V182" s="307"/>
      <c r="W182" s="307"/>
      <c r="X182" s="307"/>
      <c r="Y182" s="307"/>
      <c r="Z182" s="307"/>
      <c r="AA182" s="307"/>
      <c r="AB182" s="307"/>
      <c r="AC182" s="307"/>
      <c r="AD182" s="307"/>
    </row>
    <row r="183" spans="1:30" x14ac:dyDescent="0.2">
      <c r="A183" s="261"/>
      <c r="B183" s="107"/>
      <c r="C183" s="123"/>
      <c r="D183" s="123"/>
      <c r="E183" s="136"/>
      <c r="F183" s="123"/>
      <c r="G183" s="123"/>
      <c r="H183" s="123"/>
      <c r="I183" s="123"/>
      <c r="J183" s="123"/>
      <c r="K183" s="123"/>
      <c r="L183" s="123"/>
      <c r="M183" s="544"/>
      <c r="N183" s="307"/>
      <c r="O183" s="307"/>
      <c r="P183" s="307"/>
      <c r="Q183" s="307"/>
      <c r="R183" s="307"/>
      <c r="S183" s="307"/>
      <c r="T183" s="307"/>
      <c r="U183" s="307"/>
      <c r="V183" s="307"/>
      <c r="W183" s="307"/>
      <c r="X183" s="307"/>
      <c r="Y183" s="307"/>
      <c r="Z183" s="307"/>
      <c r="AA183" s="307"/>
      <c r="AB183" s="307"/>
      <c r="AC183" s="307"/>
      <c r="AD183" s="307"/>
    </row>
    <row r="184" spans="1:30" ht="25.5" x14ac:dyDescent="0.25">
      <c r="A184" s="259"/>
      <c r="B184" s="177" t="s">
        <v>16</v>
      </c>
      <c r="C184" s="129" t="s">
        <v>16</v>
      </c>
      <c r="D184" s="129" t="s">
        <v>16</v>
      </c>
      <c r="E184" s="127" t="s">
        <v>16</v>
      </c>
      <c r="F184" s="129" t="s">
        <v>16</v>
      </c>
      <c r="G184" s="129" t="s">
        <v>16</v>
      </c>
      <c r="H184" s="129" t="s">
        <v>16</v>
      </c>
      <c r="I184" s="129" t="s">
        <v>16</v>
      </c>
      <c r="J184" s="129" t="s">
        <v>16</v>
      </c>
      <c r="K184" s="129" t="s">
        <v>16</v>
      </c>
      <c r="L184" s="129" t="s">
        <v>16</v>
      </c>
      <c r="M184" s="545" t="s">
        <v>16</v>
      </c>
      <c r="N184" s="307"/>
      <c r="O184" s="307"/>
      <c r="P184" s="536"/>
      <c r="Q184" s="536"/>
      <c r="R184" s="536"/>
      <c r="S184" s="536"/>
      <c r="T184" s="536"/>
      <c r="U184" s="536"/>
      <c r="V184" s="536"/>
      <c r="W184" s="536"/>
      <c r="X184" s="536"/>
      <c r="Y184" s="536"/>
      <c r="Z184" s="536"/>
      <c r="AA184" s="538"/>
      <c r="AB184" s="307"/>
      <c r="AC184" s="307"/>
      <c r="AD184" s="307"/>
    </row>
    <row r="185" spans="1:30" ht="15" x14ac:dyDescent="0.2">
      <c r="A185" s="254" t="s">
        <v>89</v>
      </c>
      <c r="B185" s="341">
        <f>SUM(C185:M185)</f>
        <v>59773169990.810005</v>
      </c>
      <c r="C185" s="342">
        <v>21167965778.09</v>
      </c>
      <c r="D185" s="342">
        <v>14073134714.379999</v>
      </c>
      <c r="E185" s="342">
        <v>23439047995.709999</v>
      </c>
      <c r="F185" s="342">
        <v>1037435599.4400001</v>
      </c>
      <c r="G185" s="342">
        <v>55585903.189999998</v>
      </c>
      <c r="H185" s="343"/>
      <c r="I185" s="343">
        <v>0</v>
      </c>
      <c r="J185" s="343">
        <v>0</v>
      </c>
      <c r="K185" s="343">
        <v>0</v>
      </c>
      <c r="L185" s="343">
        <v>0</v>
      </c>
      <c r="M185" s="343">
        <v>0</v>
      </c>
      <c r="N185" s="307"/>
      <c r="O185" s="536"/>
      <c r="P185" s="537"/>
      <c r="Q185" s="537"/>
      <c r="R185" s="537"/>
      <c r="S185" s="537"/>
      <c r="T185" s="537"/>
      <c r="U185" s="537"/>
      <c r="V185" s="537"/>
      <c r="W185" s="537"/>
      <c r="X185" s="537"/>
      <c r="Y185" s="537"/>
      <c r="Z185" s="537"/>
      <c r="AA185" s="537"/>
      <c r="AB185" s="307"/>
      <c r="AC185" s="307"/>
      <c r="AD185" s="307"/>
    </row>
    <row r="186" spans="1:30" ht="15" x14ac:dyDescent="0.2">
      <c r="A186" s="254" t="s">
        <v>125</v>
      </c>
      <c r="B186" s="358">
        <f>SUM(C186:M186)</f>
        <v>397258334.80000001</v>
      </c>
      <c r="C186" s="347">
        <v>207861985.69999999</v>
      </c>
      <c r="D186" s="347">
        <v>114798201.5</v>
      </c>
      <c r="E186" s="347">
        <v>66307022.909999996</v>
      </c>
      <c r="F186" s="347">
        <v>8291124.6900000004</v>
      </c>
      <c r="G186" s="347"/>
      <c r="H186" s="348"/>
      <c r="I186" s="348">
        <v>0</v>
      </c>
      <c r="J186" s="348">
        <v>0</v>
      </c>
      <c r="K186" s="348">
        <v>0</v>
      </c>
      <c r="L186" s="348">
        <v>0</v>
      </c>
      <c r="M186" s="348">
        <v>0</v>
      </c>
      <c r="N186" s="307"/>
      <c r="O186" s="536"/>
      <c r="P186" s="537"/>
      <c r="Q186" s="537"/>
      <c r="R186" s="537"/>
      <c r="S186" s="537"/>
      <c r="T186" s="537"/>
      <c r="U186" s="537"/>
      <c r="V186" s="537"/>
      <c r="W186" s="537"/>
      <c r="X186" s="537"/>
      <c r="Y186" s="537"/>
      <c r="Z186" s="537"/>
      <c r="AA186" s="537"/>
      <c r="AB186" s="307"/>
      <c r="AC186" s="307"/>
      <c r="AD186" s="307"/>
    </row>
    <row r="187" spans="1:30" ht="15" x14ac:dyDescent="0.2">
      <c r="A187" s="254" t="s">
        <v>126</v>
      </c>
      <c r="B187" s="358">
        <f>SUM(C187:M187)</f>
        <v>1124195672.21</v>
      </c>
      <c r="C187" s="347">
        <v>328682817.07999998</v>
      </c>
      <c r="D187" s="347">
        <v>216942425.38</v>
      </c>
      <c r="E187" s="347">
        <v>568564046.44000006</v>
      </c>
      <c r="F187" s="347">
        <v>10006383.310000001</v>
      </c>
      <c r="G187" s="347"/>
      <c r="H187" s="348"/>
      <c r="I187" s="348">
        <v>0</v>
      </c>
      <c r="J187" s="348">
        <v>0</v>
      </c>
      <c r="K187" s="348">
        <v>0</v>
      </c>
      <c r="L187" s="348">
        <v>0</v>
      </c>
      <c r="M187" s="348">
        <v>0</v>
      </c>
      <c r="N187" s="307"/>
      <c r="O187" s="536"/>
      <c r="P187" s="537"/>
      <c r="Q187" s="537"/>
      <c r="R187" s="537"/>
      <c r="S187" s="537"/>
      <c r="T187" s="537"/>
      <c r="U187" s="537"/>
      <c r="V187" s="537"/>
      <c r="W187" s="537"/>
      <c r="X187" s="537"/>
      <c r="Y187" s="537"/>
      <c r="Z187" s="537"/>
      <c r="AA187" s="537"/>
      <c r="AB187" s="307"/>
      <c r="AC187" s="307"/>
      <c r="AD187" s="307"/>
    </row>
    <row r="188" spans="1:30" ht="15.75" thickBot="1" x14ac:dyDescent="0.3">
      <c r="A188" s="255" t="s">
        <v>127</v>
      </c>
      <c r="B188" s="350">
        <f>SUM(C188:M188)</f>
        <v>483782110</v>
      </c>
      <c r="C188" s="351">
        <v>94601879.159999996</v>
      </c>
      <c r="D188" s="351">
        <v>87217937.5</v>
      </c>
      <c r="E188" s="351">
        <v>300972293.33999997</v>
      </c>
      <c r="F188" s="351">
        <v>990000</v>
      </c>
      <c r="G188" s="351"/>
      <c r="H188" s="352"/>
      <c r="I188" s="352">
        <v>0</v>
      </c>
      <c r="J188" s="352">
        <v>0</v>
      </c>
      <c r="K188" s="352">
        <v>0</v>
      </c>
      <c r="L188" s="352">
        <v>0</v>
      </c>
      <c r="M188" s="352">
        <v>0</v>
      </c>
      <c r="N188" s="307"/>
      <c r="O188" s="536"/>
      <c r="P188" s="537"/>
      <c r="Q188" s="537"/>
      <c r="R188" s="537"/>
      <c r="S188" s="538"/>
      <c r="T188" s="538"/>
      <c r="U188" s="538"/>
      <c r="V188" s="538"/>
      <c r="W188" s="538"/>
      <c r="X188" s="538"/>
      <c r="Y188" s="538"/>
      <c r="Z188" s="538"/>
      <c r="AA188" s="538"/>
      <c r="AB188" s="307"/>
      <c r="AC188" s="307"/>
      <c r="AD188" s="307"/>
    </row>
    <row r="189" spans="1:30" ht="13.5" thickTop="1" x14ac:dyDescent="0.2">
      <c r="A189" s="254" t="s">
        <v>4</v>
      </c>
      <c r="B189" s="354">
        <f>SUM(B185:B188)</f>
        <v>61778406107.820007</v>
      </c>
      <c r="C189" s="354">
        <f>SUM(C185:C188)</f>
        <v>21799112460.030003</v>
      </c>
      <c r="D189" s="354">
        <f t="shared" ref="D189:M189" si="13">SUM(D185:D188)</f>
        <v>14492093278.759998</v>
      </c>
      <c r="E189" s="354">
        <f t="shared" si="13"/>
        <v>24374891358.399998</v>
      </c>
      <c r="F189" s="354">
        <f t="shared" si="13"/>
        <v>1056723107.4400001</v>
      </c>
      <c r="G189" s="354">
        <f t="shared" si="13"/>
        <v>55585903.189999998</v>
      </c>
      <c r="H189" s="354">
        <f t="shared" si="13"/>
        <v>0</v>
      </c>
      <c r="I189" s="354">
        <f t="shared" si="13"/>
        <v>0</v>
      </c>
      <c r="J189" s="354">
        <f t="shared" si="13"/>
        <v>0</v>
      </c>
      <c r="K189" s="354">
        <f t="shared" si="13"/>
        <v>0</v>
      </c>
      <c r="L189" s="354">
        <f t="shared" si="13"/>
        <v>0</v>
      </c>
      <c r="M189" s="354">
        <f t="shared" si="13"/>
        <v>0</v>
      </c>
      <c r="N189" s="307"/>
      <c r="O189" s="307"/>
      <c r="P189" s="307"/>
      <c r="Q189" s="307"/>
      <c r="R189" s="307"/>
      <c r="S189" s="307"/>
      <c r="T189" s="307"/>
      <c r="U189" s="307"/>
      <c r="V189" s="307"/>
      <c r="W189" s="307"/>
      <c r="X189" s="307"/>
      <c r="Y189" s="307"/>
      <c r="Z189" s="307"/>
      <c r="AA189" s="307"/>
      <c r="AB189" s="307"/>
      <c r="AC189" s="307"/>
      <c r="AD189" s="307"/>
    </row>
    <row r="190" spans="1:30" x14ac:dyDescent="0.2">
      <c r="A190" s="178"/>
      <c r="B190" s="356"/>
      <c r="C190" s="356"/>
      <c r="D190" s="356"/>
      <c r="E190" s="356"/>
      <c r="F190" s="356"/>
      <c r="G190" s="356"/>
      <c r="H190" s="356"/>
      <c r="I190" s="356"/>
      <c r="J190" s="356"/>
      <c r="K190" s="356"/>
      <c r="L190" s="356"/>
      <c r="M190" s="356"/>
      <c r="N190" s="307"/>
      <c r="O190" s="307"/>
      <c r="P190" s="307"/>
      <c r="Q190" s="307"/>
      <c r="R190" s="307"/>
      <c r="S190" s="307"/>
      <c r="T190" s="307"/>
      <c r="U190" s="307"/>
      <c r="V190" s="307"/>
      <c r="W190" s="307"/>
      <c r="X190" s="307"/>
      <c r="Y190" s="307"/>
      <c r="Z190" s="307"/>
      <c r="AA190" s="307"/>
      <c r="AB190" s="307"/>
      <c r="AC190" s="307"/>
      <c r="AD190" s="307"/>
    </row>
    <row r="191" spans="1:30" x14ac:dyDescent="0.2">
      <c r="N191" s="307"/>
      <c r="O191" s="307"/>
      <c r="P191" s="307"/>
      <c r="Q191" s="307"/>
      <c r="R191" s="307"/>
      <c r="S191" s="307"/>
      <c r="T191" s="307"/>
      <c r="U191" s="307"/>
      <c r="V191" s="307"/>
      <c r="W191" s="307"/>
      <c r="X191" s="307"/>
      <c r="Y191" s="307"/>
      <c r="Z191" s="307"/>
      <c r="AA191" s="307"/>
      <c r="AB191" s="307"/>
      <c r="AC191" s="307"/>
      <c r="AD191" s="307"/>
    </row>
    <row r="192" spans="1:30" x14ac:dyDescent="0.2">
      <c r="A192" s="318" t="s">
        <v>208</v>
      </c>
      <c r="B192" s="319"/>
      <c r="C192" s="319"/>
      <c r="D192" s="319"/>
      <c r="E192" s="319"/>
      <c r="F192" s="319"/>
      <c r="G192" s="319"/>
      <c r="H192" s="319"/>
      <c r="I192" s="320"/>
    </row>
    <row r="193" spans="1:9" ht="38.25" x14ac:dyDescent="0.2">
      <c r="A193" s="385" t="s">
        <v>80</v>
      </c>
      <c r="B193" s="385" t="s">
        <v>81</v>
      </c>
      <c r="C193" s="382" t="s">
        <v>82</v>
      </c>
      <c r="D193" s="382" t="s">
        <v>112</v>
      </c>
      <c r="E193" s="382" t="s">
        <v>114</v>
      </c>
      <c r="F193" s="382" t="s">
        <v>83</v>
      </c>
      <c r="G193" s="383" t="s">
        <v>113</v>
      </c>
      <c r="H193" s="384" t="s">
        <v>84</v>
      </c>
      <c r="I193" s="383" t="s">
        <v>85</v>
      </c>
    </row>
    <row r="194" spans="1:9" x14ac:dyDescent="0.2">
      <c r="A194" s="503" t="s">
        <v>98</v>
      </c>
      <c r="B194" s="504" t="s">
        <v>87</v>
      </c>
      <c r="C194" s="342">
        <v>1200000000</v>
      </c>
      <c r="D194" s="505">
        <v>43539</v>
      </c>
      <c r="E194" s="505">
        <v>43905</v>
      </c>
      <c r="F194" s="506" t="s">
        <v>88</v>
      </c>
      <c r="G194" s="504" t="s">
        <v>89</v>
      </c>
      <c r="H194" s="505">
        <v>39898</v>
      </c>
      <c r="I194" s="507">
        <v>11</v>
      </c>
    </row>
    <row r="195" spans="1:9" x14ac:dyDescent="0.2">
      <c r="A195" s="508" t="s">
        <v>102</v>
      </c>
      <c r="B195" s="509" t="s">
        <v>87</v>
      </c>
      <c r="C195" s="347">
        <v>1948000000</v>
      </c>
      <c r="D195" s="510">
        <v>43815</v>
      </c>
      <c r="E195" s="510">
        <v>44181</v>
      </c>
      <c r="F195" s="511" t="s">
        <v>92</v>
      </c>
      <c r="G195" s="509" t="s">
        <v>93</v>
      </c>
      <c r="H195" s="510">
        <v>40163</v>
      </c>
      <c r="I195" s="512">
        <v>15</v>
      </c>
    </row>
    <row r="196" spans="1:9" x14ac:dyDescent="0.2">
      <c r="A196" s="508" t="s">
        <v>106</v>
      </c>
      <c r="B196" s="509" t="s">
        <v>87</v>
      </c>
      <c r="C196" s="347">
        <v>4610000000</v>
      </c>
      <c r="D196" s="510">
        <v>42493</v>
      </c>
      <c r="E196" s="510">
        <v>42858</v>
      </c>
      <c r="F196" s="511" t="s">
        <v>88</v>
      </c>
      <c r="G196" s="509" t="s">
        <v>89</v>
      </c>
      <c r="H196" s="510">
        <v>40301</v>
      </c>
      <c r="I196" s="512">
        <v>18</v>
      </c>
    </row>
    <row r="197" spans="1:9" x14ac:dyDescent="0.2">
      <c r="A197" s="508" t="s">
        <v>107</v>
      </c>
      <c r="B197" s="509" t="s">
        <v>105</v>
      </c>
      <c r="C197" s="347">
        <v>487133000</v>
      </c>
      <c r="D197" s="510">
        <v>42247</v>
      </c>
      <c r="E197" s="510">
        <v>42613</v>
      </c>
      <c r="F197" s="511" t="s">
        <v>92</v>
      </c>
      <c r="G197" s="509" t="s">
        <v>93</v>
      </c>
      <c r="H197" s="510">
        <v>40421</v>
      </c>
      <c r="I197" s="512">
        <v>19</v>
      </c>
    </row>
    <row r="198" spans="1:9" x14ac:dyDescent="0.2">
      <c r="A198" s="508" t="s">
        <v>108</v>
      </c>
      <c r="B198" s="509" t="s">
        <v>87</v>
      </c>
      <c r="C198" s="347">
        <v>1000000000</v>
      </c>
      <c r="D198" s="510">
        <v>44292</v>
      </c>
      <c r="E198" s="510">
        <v>44657</v>
      </c>
      <c r="F198" s="511" t="s">
        <v>92</v>
      </c>
      <c r="G198" s="509" t="s">
        <v>93</v>
      </c>
      <c r="H198" s="510">
        <v>40639</v>
      </c>
      <c r="I198" s="512">
        <v>20</v>
      </c>
    </row>
    <row r="199" spans="1:9" x14ac:dyDescent="0.2">
      <c r="A199" s="508" t="s">
        <v>109</v>
      </c>
      <c r="B199" s="509" t="s">
        <v>87</v>
      </c>
      <c r="C199" s="347">
        <v>2700000000</v>
      </c>
      <c r="D199" s="510">
        <v>43259</v>
      </c>
      <c r="E199" s="510">
        <v>43624</v>
      </c>
      <c r="F199" s="511" t="s">
        <v>88</v>
      </c>
      <c r="G199" s="509" t="s">
        <v>89</v>
      </c>
      <c r="H199" s="510">
        <v>40702</v>
      </c>
      <c r="I199" s="512">
        <v>21</v>
      </c>
    </row>
    <row r="200" spans="1:9" x14ac:dyDescent="0.2">
      <c r="A200" s="508" t="s">
        <v>110</v>
      </c>
      <c r="B200" s="509" t="s">
        <v>87</v>
      </c>
      <c r="C200" s="347">
        <v>700000000</v>
      </c>
      <c r="D200" s="510">
        <v>43259</v>
      </c>
      <c r="E200" s="510">
        <v>43624</v>
      </c>
      <c r="F200" s="511" t="s">
        <v>92</v>
      </c>
      <c r="G200" s="509" t="s">
        <v>93</v>
      </c>
      <c r="H200" s="510">
        <v>40702</v>
      </c>
      <c r="I200" s="512">
        <v>22</v>
      </c>
    </row>
    <row r="201" spans="1:9" x14ac:dyDescent="0.2">
      <c r="A201" s="508" t="s">
        <v>130</v>
      </c>
      <c r="B201" s="509" t="s">
        <v>87</v>
      </c>
      <c r="C201" s="347">
        <v>1500000000</v>
      </c>
      <c r="D201" s="510">
        <v>46308</v>
      </c>
      <c r="E201" s="510">
        <v>46673</v>
      </c>
      <c r="F201" s="511" t="s">
        <v>92</v>
      </c>
      <c r="G201" s="509" t="s">
        <v>93</v>
      </c>
      <c r="H201" s="510">
        <v>40829</v>
      </c>
      <c r="I201" s="512">
        <v>24</v>
      </c>
    </row>
    <row r="202" spans="1:9" x14ac:dyDescent="0.2">
      <c r="A202" s="508" t="s">
        <v>132</v>
      </c>
      <c r="B202" s="509" t="s">
        <v>87</v>
      </c>
      <c r="C202" s="347">
        <v>850000000</v>
      </c>
      <c r="D202" s="510">
        <v>42543</v>
      </c>
      <c r="E202" s="510">
        <v>42908</v>
      </c>
      <c r="F202" s="511" t="s">
        <v>92</v>
      </c>
      <c r="G202" s="509" t="s">
        <v>93</v>
      </c>
      <c r="H202" s="510">
        <v>40899</v>
      </c>
      <c r="I202" s="512">
        <v>27</v>
      </c>
    </row>
    <row r="203" spans="1:9" x14ac:dyDescent="0.2">
      <c r="A203" s="508" t="s">
        <v>133</v>
      </c>
      <c r="B203" s="509" t="s">
        <v>105</v>
      </c>
      <c r="C203" s="347">
        <v>500000000</v>
      </c>
      <c r="D203" s="510">
        <v>42760</v>
      </c>
      <c r="E203" s="510">
        <v>43125</v>
      </c>
      <c r="F203" s="511" t="s">
        <v>92</v>
      </c>
      <c r="G203" s="509" t="s">
        <v>93</v>
      </c>
      <c r="H203" s="510">
        <v>40925</v>
      </c>
      <c r="I203" s="512">
        <v>28</v>
      </c>
    </row>
    <row r="204" spans="1:9" x14ac:dyDescent="0.2">
      <c r="A204" s="508" t="s">
        <v>134</v>
      </c>
      <c r="B204" s="509" t="s">
        <v>87</v>
      </c>
      <c r="C204" s="347">
        <v>120000000</v>
      </c>
      <c r="D204" s="510">
        <v>42160</v>
      </c>
      <c r="E204" s="510">
        <v>42526</v>
      </c>
      <c r="F204" s="511" t="s">
        <v>88</v>
      </c>
      <c r="G204" s="509" t="s">
        <v>89</v>
      </c>
      <c r="H204" s="510">
        <v>41065</v>
      </c>
      <c r="I204" s="512">
        <v>29</v>
      </c>
    </row>
    <row r="205" spans="1:9" x14ac:dyDescent="0.2">
      <c r="A205" s="508" t="s">
        <v>135</v>
      </c>
      <c r="B205" s="509" t="s">
        <v>87</v>
      </c>
      <c r="C205" s="347">
        <v>1400000000</v>
      </c>
      <c r="D205" s="510">
        <v>42892</v>
      </c>
      <c r="E205" s="510">
        <v>43257</v>
      </c>
      <c r="F205" s="511" t="s">
        <v>88</v>
      </c>
      <c r="G205" s="509" t="s">
        <v>89</v>
      </c>
      <c r="H205" s="510">
        <v>41066</v>
      </c>
      <c r="I205" s="512">
        <v>30</v>
      </c>
    </row>
    <row r="206" spans="1:9" x14ac:dyDescent="0.2">
      <c r="A206" s="508" t="s">
        <v>136</v>
      </c>
      <c r="B206" s="509" t="s">
        <v>105</v>
      </c>
      <c r="C206" s="347">
        <v>650000000</v>
      </c>
      <c r="D206" s="510">
        <v>43635</v>
      </c>
      <c r="E206" s="510">
        <v>44001</v>
      </c>
      <c r="F206" s="511" t="s">
        <v>92</v>
      </c>
      <c r="G206" s="509" t="s">
        <v>93</v>
      </c>
      <c r="H206" s="510">
        <v>41079</v>
      </c>
      <c r="I206" s="512">
        <v>31</v>
      </c>
    </row>
    <row r="207" spans="1:9" x14ac:dyDescent="0.2">
      <c r="A207" s="508" t="s">
        <v>138</v>
      </c>
      <c r="B207" s="509" t="s">
        <v>105</v>
      </c>
      <c r="C207" s="347">
        <v>1000000000</v>
      </c>
      <c r="D207" s="510">
        <v>43045</v>
      </c>
      <c r="E207" s="510">
        <v>43410</v>
      </c>
      <c r="F207" s="511" t="s">
        <v>92</v>
      </c>
      <c r="G207" s="509" t="s">
        <v>93</v>
      </c>
      <c r="H207" s="510">
        <v>41219</v>
      </c>
      <c r="I207" s="512">
        <v>32</v>
      </c>
    </row>
    <row r="208" spans="1:9" x14ac:dyDescent="0.2">
      <c r="A208" s="508" t="s">
        <v>139</v>
      </c>
      <c r="B208" s="509" t="s">
        <v>87</v>
      </c>
      <c r="C208" s="347">
        <v>1000000000</v>
      </c>
      <c r="D208" s="510">
        <v>43802</v>
      </c>
      <c r="E208" s="510">
        <v>44168</v>
      </c>
      <c r="F208" s="511" t="s">
        <v>92</v>
      </c>
      <c r="G208" s="509" t="s">
        <v>93</v>
      </c>
      <c r="H208" s="510">
        <v>41246</v>
      </c>
      <c r="I208" s="512">
        <v>34</v>
      </c>
    </row>
    <row r="209" spans="1:9" x14ac:dyDescent="0.2">
      <c r="A209" s="508" t="s">
        <v>140</v>
      </c>
      <c r="B209" s="509" t="s">
        <v>87</v>
      </c>
      <c r="C209" s="347">
        <v>1000000000</v>
      </c>
      <c r="D209" s="510">
        <v>43437</v>
      </c>
      <c r="E209" s="510">
        <v>43802</v>
      </c>
      <c r="F209" s="511" t="s">
        <v>88</v>
      </c>
      <c r="G209" s="509" t="s">
        <v>89</v>
      </c>
      <c r="H209" s="510">
        <v>41246</v>
      </c>
      <c r="I209" s="512">
        <v>35</v>
      </c>
    </row>
    <row r="210" spans="1:9" x14ac:dyDescent="0.2">
      <c r="A210" s="508" t="s">
        <v>141</v>
      </c>
      <c r="B210" s="509" t="s">
        <v>87</v>
      </c>
      <c r="C210" s="347">
        <v>5220000000</v>
      </c>
      <c r="D210" s="510">
        <v>43802</v>
      </c>
      <c r="E210" s="510">
        <v>44168</v>
      </c>
      <c r="F210" s="511" t="s">
        <v>88</v>
      </c>
      <c r="G210" s="509" t="s">
        <v>89</v>
      </c>
      <c r="H210" s="510">
        <v>41246</v>
      </c>
      <c r="I210" s="512">
        <v>33</v>
      </c>
    </row>
    <row r="211" spans="1:9" x14ac:dyDescent="0.2">
      <c r="A211" s="508" t="s">
        <v>142</v>
      </c>
      <c r="B211" s="509" t="s">
        <v>87</v>
      </c>
      <c r="C211" s="513">
        <v>1000000000</v>
      </c>
      <c r="D211" s="514">
        <v>46769</v>
      </c>
      <c r="E211" s="510">
        <v>47135</v>
      </c>
      <c r="F211" s="511" t="s">
        <v>92</v>
      </c>
      <c r="G211" s="509" t="s">
        <v>93</v>
      </c>
      <c r="H211" s="510">
        <v>41291</v>
      </c>
      <c r="I211" s="512">
        <v>36</v>
      </c>
    </row>
    <row r="212" spans="1:9" x14ac:dyDescent="0.2">
      <c r="A212" s="508" t="s">
        <v>143</v>
      </c>
      <c r="B212" s="515" t="s">
        <v>105</v>
      </c>
      <c r="C212" s="516">
        <v>1000000000</v>
      </c>
      <c r="D212" s="517">
        <v>44956</v>
      </c>
      <c r="E212" s="518">
        <v>45321</v>
      </c>
      <c r="F212" s="511" t="s">
        <v>92</v>
      </c>
      <c r="G212" s="509" t="s">
        <v>93</v>
      </c>
      <c r="H212" s="510">
        <v>41304</v>
      </c>
      <c r="I212" s="512">
        <v>37</v>
      </c>
    </row>
    <row r="213" spans="1:9" s="307" customFormat="1" x14ac:dyDescent="0.2">
      <c r="A213" s="508" t="s">
        <v>146</v>
      </c>
      <c r="B213" s="515" t="s">
        <v>87</v>
      </c>
      <c r="C213" s="516">
        <v>3525000000</v>
      </c>
      <c r="D213" s="517">
        <v>44181</v>
      </c>
      <c r="E213" s="517">
        <v>44546</v>
      </c>
      <c r="F213" s="511" t="s">
        <v>88</v>
      </c>
      <c r="G213" s="512" t="s">
        <v>89</v>
      </c>
      <c r="H213" s="510">
        <v>41500</v>
      </c>
      <c r="I213" s="512">
        <v>38</v>
      </c>
    </row>
    <row r="214" spans="1:9" s="307" customFormat="1" x14ac:dyDescent="0.2">
      <c r="A214" s="508" t="s">
        <v>147</v>
      </c>
      <c r="B214" s="515" t="s">
        <v>87</v>
      </c>
      <c r="C214" s="516">
        <v>550000000</v>
      </c>
      <c r="D214" s="517">
        <v>44181</v>
      </c>
      <c r="E214" s="517">
        <v>44546</v>
      </c>
      <c r="F214" s="519" t="s">
        <v>92</v>
      </c>
      <c r="G214" s="515" t="s">
        <v>93</v>
      </c>
      <c r="H214" s="517">
        <v>41506</v>
      </c>
      <c r="I214" s="515">
        <v>39</v>
      </c>
    </row>
    <row r="215" spans="1:9" s="307" customFormat="1" x14ac:dyDescent="0.2">
      <c r="A215" s="508" t="s">
        <v>148</v>
      </c>
      <c r="B215" s="515" t="s">
        <v>87</v>
      </c>
      <c r="C215" s="516">
        <v>150000000</v>
      </c>
      <c r="D215" s="517">
        <v>47002</v>
      </c>
      <c r="E215" s="517">
        <v>47367</v>
      </c>
      <c r="F215" s="519" t="s">
        <v>92</v>
      </c>
      <c r="G215" s="515" t="s">
        <v>93</v>
      </c>
      <c r="H215" s="517">
        <v>41523</v>
      </c>
      <c r="I215" s="515">
        <v>40</v>
      </c>
    </row>
    <row r="216" spans="1:9" s="307" customFormat="1" x14ac:dyDescent="0.2">
      <c r="A216" s="508" t="s">
        <v>149</v>
      </c>
      <c r="B216" s="515" t="s">
        <v>151</v>
      </c>
      <c r="C216" s="516">
        <v>700000000</v>
      </c>
      <c r="D216" s="517">
        <v>43437</v>
      </c>
      <c r="E216" s="517">
        <v>43802</v>
      </c>
      <c r="F216" s="519" t="s">
        <v>88</v>
      </c>
      <c r="G216" s="515" t="s">
        <v>89</v>
      </c>
      <c r="H216" s="517">
        <v>41611</v>
      </c>
      <c r="I216" s="515">
        <v>41</v>
      </c>
    </row>
    <row r="217" spans="1:9" s="307" customFormat="1" x14ac:dyDescent="0.2">
      <c r="A217" s="508" t="s">
        <v>150</v>
      </c>
      <c r="B217" s="515" t="s">
        <v>151</v>
      </c>
      <c r="C217" s="516">
        <v>300000000</v>
      </c>
      <c r="D217" s="517">
        <v>43437</v>
      </c>
      <c r="E217" s="517">
        <v>43802</v>
      </c>
      <c r="F217" s="519" t="s">
        <v>92</v>
      </c>
      <c r="G217" s="515" t="s">
        <v>93</v>
      </c>
      <c r="H217" s="517">
        <v>41611</v>
      </c>
      <c r="I217" s="515">
        <v>42</v>
      </c>
    </row>
    <row r="218" spans="1:9" s="307" customFormat="1" x14ac:dyDescent="0.2">
      <c r="A218" s="520" t="s">
        <v>186</v>
      </c>
      <c r="B218" s="512" t="s">
        <v>105</v>
      </c>
      <c r="C218" s="513">
        <v>500000000</v>
      </c>
      <c r="D218" s="518">
        <v>44267</v>
      </c>
      <c r="E218" s="518">
        <v>44632</v>
      </c>
      <c r="F218" s="519" t="s">
        <v>92</v>
      </c>
      <c r="G218" s="515" t="s">
        <v>93</v>
      </c>
      <c r="H218" s="517">
        <v>41710</v>
      </c>
      <c r="I218" s="515">
        <v>43</v>
      </c>
    </row>
    <row r="219" spans="1:9" x14ac:dyDescent="0.2">
      <c r="A219" s="520" t="s">
        <v>224</v>
      </c>
      <c r="B219" s="512" t="s">
        <v>87</v>
      </c>
      <c r="C219" s="513">
        <v>800000000</v>
      </c>
      <c r="D219" s="518">
        <v>44602</v>
      </c>
      <c r="E219" s="518">
        <v>44967</v>
      </c>
      <c r="F219" s="521" t="s">
        <v>88</v>
      </c>
      <c r="G219" s="512" t="s">
        <v>89</v>
      </c>
      <c r="H219" s="518">
        <v>42073</v>
      </c>
      <c r="I219" s="515">
        <v>44</v>
      </c>
    </row>
    <row r="220" spans="1:9" x14ac:dyDescent="0.2">
      <c r="A220" s="523"/>
      <c r="B220" s="524"/>
      <c r="C220" s="525"/>
      <c r="D220" s="526"/>
      <c r="E220" s="526"/>
      <c r="F220" s="527"/>
      <c r="G220" s="524"/>
      <c r="H220" s="526"/>
      <c r="I220" s="529"/>
    </row>
    <row r="222" spans="1:9" x14ac:dyDescent="0.2">
      <c r="C222" s="467"/>
    </row>
    <row r="223" spans="1:9" x14ac:dyDescent="0.2">
      <c r="A223" s="318" t="s">
        <v>216</v>
      </c>
      <c r="B223" s="319"/>
      <c r="C223" s="319"/>
      <c r="D223" s="319"/>
      <c r="E223" s="319"/>
      <c r="F223" s="319"/>
      <c r="G223" s="319"/>
      <c r="H223" s="319"/>
      <c r="I223" s="320"/>
    </row>
    <row r="225" spans="1:1" x14ac:dyDescent="0.2">
      <c r="A225" s="275" t="s">
        <v>223</v>
      </c>
    </row>
    <row r="226" spans="1:1" x14ac:dyDescent="0.2">
      <c r="A226" s="275" t="s">
        <v>210</v>
      </c>
    </row>
  </sheetData>
  <mergeCells count="8">
    <mergeCell ref="A120:F120"/>
    <mergeCell ref="G120:L120"/>
    <mergeCell ref="A5:F5"/>
    <mergeCell ref="A14:F14"/>
    <mergeCell ref="A23:F23"/>
    <mergeCell ref="A58:F58"/>
    <mergeCell ref="A94:F94"/>
    <mergeCell ref="A107:F10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6"/>
  <sheetViews>
    <sheetView zoomScale="80" zoomScaleNormal="80" workbookViewId="0">
      <selection activeCell="G22" sqref="G22"/>
    </sheetView>
  </sheetViews>
  <sheetFormatPr baseColWidth="10" defaultRowHeight="12.75" x14ac:dyDescent="0.2"/>
  <cols>
    <col min="1" max="1" width="53.7109375" style="275" customWidth="1"/>
    <col min="2" max="2" width="24.5703125" style="275" bestFit="1" customWidth="1"/>
    <col min="3" max="3" width="23.85546875" style="275" customWidth="1"/>
    <col min="4" max="4" width="35.42578125" style="275" customWidth="1"/>
    <col min="5" max="5" width="22.140625" style="275" bestFit="1" customWidth="1"/>
    <col min="6" max="6" width="24" style="275" bestFit="1" customWidth="1"/>
    <col min="7" max="10" width="22.14062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9" x14ac:dyDescent="0.2">
      <c r="A1" s="273" t="s">
        <v>145</v>
      </c>
      <c r="B1" s="274"/>
      <c r="C1" s="274"/>
      <c r="D1" s="274"/>
      <c r="E1" s="274"/>
    </row>
    <row r="2" spans="1:9" x14ac:dyDescent="0.2">
      <c r="A2" s="274" t="s">
        <v>1</v>
      </c>
      <c r="B2" s="274"/>
      <c r="C2" s="276">
        <v>42004</v>
      </c>
      <c r="E2" s="274"/>
    </row>
    <row r="3" spans="1:9" x14ac:dyDescent="0.2">
      <c r="A3" s="274" t="s">
        <v>9</v>
      </c>
      <c r="B3" s="274"/>
      <c r="C3" s="277" t="s">
        <v>10</v>
      </c>
      <c r="E3" s="274"/>
      <c r="G3" s="278"/>
    </row>
    <row r="4" spans="1:9" x14ac:dyDescent="0.2">
      <c r="A4" s="274"/>
      <c r="B4" s="274"/>
      <c r="C4" s="274"/>
      <c r="D4" s="274"/>
      <c r="E4" s="274"/>
      <c r="G4" s="279"/>
    </row>
    <row r="5" spans="1:9" x14ac:dyDescent="0.2">
      <c r="A5" s="629" t="s">
        <v>13</v>
      </c>
      <c r="B5" s="630"/>
      <c r="C5" s="630"/>
      <c r="D5" s="630"/>
      <c r="E5" s="630"/>
      <c r="F5" s="631"/>
      <c r="G5" s="279"/>
    </row>
    <row r="6" spans="1:9" ht="12.75" customHeight="1" x14ac:dyDescent="0.2">
      <c r="A6" s="280"/>
      <c r="B6" s="280" t="s">
        <v>4</v>
      </c>
      <c r="C6" s="280" t="s">
        <v>5</v>
      </c>
      <c r="D6" s="280" t="s">
        <v>76</v>
      </c>
      <c r="E6" s="281" t="s">
        <v>79</v>
      </c>
      <c r="F6" s="282" t="s">
        <v>11</v>
      </c>
      <c r="G6" s="29"/>
    </row>
    <row r="7" spans="1:9" x14ac:dyDescent="0.2">
      <c r="A7" s="283" t="s">
        <v>2</v>
      </c>
      <c r="B7" s="20">
        <f>B40</f>
        <v>52047002031.619995</v>
      </c>
      <c r="C7" s="283">
        <f>B7/$B$11</f>
        <v>0.67824207030319394</v>
      </c>
      <c r="D7" s="7">
        <v>0.48086994</v>
      </c>
      <c r="E7" s="376">
        <f>C40</f>
        <v>40765</v>
      </c>
      <c r="F7" s="375">
        <f>B7/E7</f>
        <v>1276757.0717924689</v>
      </c>
      <c r="G7" s="279"/>
    </row>
    <row r="8" spans="1:9" x14ac:dyDescent="0.2">
      <c r="A8" s="283" t="s">
        <v>3</v>
      </c>
      <c r="B8" s="13">
        <f>B74</f>
        <v>8791895121.8299999</v>
      </c>
      <c r="C8" s="283">
        <f>B8/$B$11</f>
        <v>0.11457015613878822</v>
      </c>
      <c r="D8" s="7">
        <v>0.15515448000000001</v>
      </c>
      <c r="E8" s="557">
        <f>C74</f>
        <v>771</v>
      </c>
      <c r="F8" s="375">
        <f>B8/E8</f>
        <v>11403236.215084307</v>
      </c>
      <c r="G8" s="279"/>
    </row>
    <row r="9" spans="1:9" x14ac:dyDescent="0.2">
      <c r="A9" s="283" t="s">
        <v>187</v>
      </c>
      <c r="B9" s="284">
        <v>7366271322.3551292</v>
      </c>
      <c r="C9" s="283">
        <f>B9/$B$11</f>
        <v>9.5992370685518261E-2</v>
      </c>
      <c r="D9" s="285"/>
      <c r="E9" s="286"/>
      <c r="F9" s="287"/>
      <c r="G9" s="278"/>
    </row>
    <row r="10" spans="1:9" x14ac:dyDescent="0.2">
      <c r="A10" s="283" t="s">
        <v>188</v>
      </c>
      <c r="B10" s="284">
        <v>8532922996.983449</v>
      </c>
      <c r="C10" s="283">
        <f>B10/$B$11</f>
        <v>0.11119540287249957</v>
      </c>
      <c r="D10" s="285"/>
      <c r="E10" s="286"/>
      <c r="F10" s="287"/>
      <c r="G10" s="278"/>
    </row>
    <row r="11" spans="1:9" x14ac:dyDescent="0.2">
      <c r="A11" s="288" t="s">
        <v>7</v>
      </c>
      <c r="B11" s="289">
        <f>SUM(B7:B10)</f>
        <v>76738091472.788574</v>
      </c>
      <c r="C11" s="288">
        <f>B11/$B$11</f>
        <v>1</v>
      </c>
      <c r="D11" s="288">
        <f>B7/(B7+B8)*D7+B8/(B7+B8)*D8</f>
        <v>0.43380044502451082</v>
      </c>
      <c r="E11" s="290">
        <f>SUM(E7:E9)</f>
        <v>41536</v>
      </c>
      <c r="F11" s="291">
        <f>(B7+B8)/E11</f>
        <v>1464726.9152891466</v>
      </c>
      <c r="G11" s="278"/>
    </row>
    <row r="12" spans="1:9" s="278" customFormat="1" x14ac:dyDescent="0.2">
      <c r="A12" s="292"/>
      <c r="B12" s="293"/>
      <c r="C12" s="292"/>
      <c r="D12" s="292"/>
      <c r="E12" s="294"/>
      <c r="F12" s="295"/>
    </row>
    <row r="13" spans="1:9" s="278" customFormat="1" x14ac:dyDescent="0.2">
      <c r="A13" s="292"/>
      <c r="B13" s="293"/>
      <c r="C13" s="292"/>
      <c r="D13" s="292"/>
      <c r="E13" s="294"/>
      <c r="F13" s="295"/>
    </row>
    <row r="14" spans="1:9" s="278" customFormat="1" x14ac:dyDescent="0.2">
      <c r="A14" s="629" t="s">
        <v>184</v>
      </c>
      <c r="B14" s="630"/>
      <c r="C14" s="630"/>
      <c r="D14" s="630"/>
      <c r="E14" s="630"/>
      <c r="F14" s="631"/>
    </row>
    <row r="15" spans="1:9" s="278" customFormat="1" x14ac:dyDescent="0.2">
      <c r="A15" s="495"/>
      <c r="B15" s="496"/>
      <c r="C15" s="280" t="s">
        <v>179</v>
      </c>
      <c r="D15" s="494" t="s">
        <v>219</v>
      </c>
      <c r="E15" s="494" t="s">
        <v>220</v>
      </c>
      <c r="F15" s="494" t="s">
        <v>221</v>
      </c>
      <c r="H15" s="501"/>
      <c r="I15" s="501"/>
    </row>
    <row r="16" spans="1:9" s="278" customFormat="1" ht="15" x14ac:dyDescent="0.2">
      <c r="A16" s="497" t="s">
        <v>180</v>
      </c>
      <c r="B16" s="498"/>
      <c r="C16" s="553">
        <v>0</v>
      </c>
      <c r="D16" s="501">
        <v>202267853</v>
      </c>
      <c r="E16" s="530">
        <v>2441262702</v>
      </c>
      <c r="F16" s="530">
        <v>24451959980</v>
      </c>
      <c r="H16" s="501"/>
      <c r="I16" s="501"/>
    </row>
    <row r="17" spans="1:9" s="278" customFormat="1" ht="15" x14ac:dyDescent="0.2">
      <c r="A17" s="497" t="s">
        <v>181</v>
      </c>
      <c r="B17" s="498"/>
      <c r="C17" s="284">
        <v>0</v>
      </c>
      <c r="D17" s="531">
        <v>6470399</v>
      </c>
      <c r="E17" s="284">
        <v>90236785</v>
      </c>
      <c r="F17" s="284">
        <v>1875108136</v>
      </c>
      <c r="H17" s="501"/>
      <c r="I17" s="501"/>
    </row>
    <row r="18" spans="1:9" s="278" customFormat="1" x14ac:dyDescent="0.2">
      <c r="A18" s="499" t="s">
        <v>183</v>
      </c>
      <c r="B18" s="489"/>
      <c r="C18" s="491">
        <v>9.74E-2</v>
      </c>
      <c r="D18" s="491">
        <v>9.7299999999999998E-2</v>
      </c>
      <c r="E18" s="491">
        <v>9.6100000000000005E-2</v>
      </c>
      <c r="F18" s="491">
        <v>7.0599999999999996E-2</v>
      </c>
      <c r="H18" s="501"/>
      <c r="I18" s="501"/>
    </row>
    <row r="19" spans="1:9" s="278" customFormat="1" ht="15" x14ac:dyDescent="0.2">
      <c r="A19" s="493" t="s">
        <v>182</v>
      </c>
      <c r="B19" s="293"/>
      <c r="C19" s="292"/>
      <c r="D19" s="292"/>
      <c r="E19" s="294"/>
      <c r="F19" s="295"/>
    </row>
    <row r="20" spans="1:9" s="278" customFormat="1" ht="15" x14ac:dyDescent="0.2">
      <c r="A20" s="493" t="s">
        <v>185</v>
      </c>
      <c r="B20" s="293"/>
      <c r="C20" s="292"/>
      <c r="D20" s="292"/>
      <c r="E20" s="294"/>
      <c r="F20" s="295"/>
    </row>
    <row r="21" spans="1:9" s="278" customFormat="1" x14ac:dyDescent="0.2">
      <c r="A21" s="493" t="s">
        <v>222</v>
      </c>
      <c r="B21" s="293"/>
      <c r="C21" s="292"/>
      <c r="D21" s="292"/>
      <c r="E21" s="294"/>
      <c r="F21" s="295"/>
    </row>
    <row r="23" spans="1:9" x14ac:dyDescent="0.2">
      <c r="A23" s="629" t="s">
        <v>36</v>
      </c>
      <c r="B23" s="630"/>
      <c r="C23" s="630"/>
      <c r="D23" s="630"/>
      <c r="E23" s="630"/>
      <c r="F23" s="631"/>
    </row>
    <row r="24" spans="1:9" x14ac:dyDescent="0.2">
      <c r="A24" s="296" t="s">
        <v>14</v>
      </c>
      <c r="B24" s="297"/>
      <c r="C24" s="297"/>
      <c r="D24" s="297"/>
      <c r="E24" s="297"/>
      <c r="F24" s="297"/>
    </row>
    <row r="25" spans="1:9" x14ac:dyDescent="0.2">
      <c r="A25" s="298"/>
      <c r="B25" s="279"/>
      <c r="C25" s="279"/>
      <c r="D25" s="279"/>
      <c r="E25" s="279"/>
      <c r="F25" s="279"/>
    </row>
    <row r="26" spans="1:9" x14ac:dyDescent="0.2">
      <c r="A26" s="42" t="s">
        <v>31</v>
      </c>
      <c r="B26" s="143"/>
      <c r="C26" s="143"/>
      <c r="D26" s="278"/>
      <c r="E26" s="278"/>
      <c r="F26" s="279"/>
      <c r="G26" s="307"/>
      <c r="H26" s="307"/>
    </row>
    <row r="27" spans="1:9" x14ac:dyDescent="0.2">
      <c r="A27" s="145"/>
      <c r="B27" s="144"/>
      <c r="C27" s="144"/>
      <c r="E27" s="278"/>
      <c r="F27" s="307"/>
      <c r="G27" s="307"/>
      <c r="H27" s="307"/>
      <c r="I27" s="307"/>
    </row>
    <row r="28" spans="1:9" ht="15" x14ac:dyDescent="0.2">
      <c r="A28" s="78" t="s">
        <v>15</v>
      </c>
      <c r="B28" s="146" t="s">
        <v>16</v>
      </c>
      <c r="C28" s="147" t="s">
        <v>211</v>
      </c>
      <c r="D28" s="299" t="s">
        <v>35</v>
      </c>
      <c r="E28" s="278"/>
      <c r="F28" s="536"/>
      <c r="G28" s="537"/>
      <c r="H28" s="537"/>
      <c r="I28" s="307"/>
    </row>
    <row r="29" spans="1:9" ht="14.25" customHeight="1" x14ac:dyDescent="0.2">
      <c r="A29" s="83" t="s">
        <v>18</v>
      </c>
      <c r="B29" s="142">
        <v>8127853882.1800003</v>
      </c>
      <c r="C29" s="35">
        <v>10682</v>
      </c>
      <c r="D29" s="300">
        <f>B29/$B$40</f>
        <v>0.15616372826319763</v>
      </c>
      <c r="E29" s="278"/>
      <c r="F29" s="536"/>
      <c r="G29" s="537"/>
      <c r="H29" s="537"/>
      <c r="I29" s="307"/>
    </row>
    <row r="30" spans="1:9" ht="13.5" customHeight="1" x14ac:dyDescent="0.2">
      <c r="A30" s="74" t="s">
        <v>19</v>
      </c>
      <c r="B30" s="141">
        <v>8081159358.1300001</v>
      </c>
      <c r="C30" s="19">
        <v>6192</v>
      </c>
      <c r="D30" s="300">
        <f t="shared" ref="D30:D40" si="0">B30/$B$40</f>
        <v>0.15526656757713869</v>
      </c>
      <c r="E30" s="278"/>
      <c r="F30" s="536"/>
      <c r="G30" s="537"/>
      <c r="H30" s="537"/>
      <c r="I30" s="307"/>
    </row>
    <row r="31" spans="1:9" x14ac:dyDescent="0.2">
      <c r="A31" s="74" t="s">
        <v>20</v>
      </c>
      <c r="B31" s="141">
        <v>35837988791.309998</v>
      </c>
      <c r="C31" s="19">
        <v>23891</v>
      </c>
      <c r="D31" s="300">
        <f t="shared" si="0"/>
        <v>0.68856970415966379</v>
      </c>
      <c r="E31" s="278"/>
      <c r="F31" s="307"/>
      <c r="G31" s="307"/>
      <c r="H31" s="307"/>
      <c r="I31" s="307"/>
    </row>
    <row r="32" spans="1:9" x14ac:dyDescent="0.2">
      <c r="A32" s="74" t="s">
        <v>21</v>
      </c>
      <c r="B32" s="54"/>
      <c r="C32" s="19"/>
      <c r="D32" s="300">
        <f t="shared" si="0"/>
        <v>0</v>
      </c>
      <c r="E32" s="278"/>
      <c r="F32" s="307"/>
      <c r="G32" s="307"/>
      <c r="H32" s="307"/>
      <c r="I32" s="307"/>
    </row>
    <row r="33" spans="1:10" x14ac:dyDescent="0.2">
      <c r="A33" s="74" t="s">
        <v>22</v>
      </c>
      <c r="B33" s="71"/>
      <c r="C33" s="71"/>
      <c r="D33" s="300">
        <f t="shared" si="0"/>
        <v>0</v>
      </c>
      <c r="E33" s="278"/>
      <c r="F33" s="307"/>
      <c r="G33" s="307"/>
      <c r="H33" s="307"/>
      <c r="I33" s="307"/>
    </row>
    <row r="34" spans="1:10" x14ac:dyDescent="0.2">
      <c r="A34" s="74" t="s">
        <v>23</v>
      </c>
      <c r="B34" s="71"/>
      <c r="C34" s="71"/>
      <c r="D34" s="300">
        <f t="shared" si="0"/>
        <v>0</v>
      </c>
      <c r="E34" s="278"/>
      <c r="F34" s="307"/>
      <c r="G34" s="307"/>
      <c r="H34" s="307"/>
      <c r="I34" s="307"/>
    </row>
    <row r="35" spans="1:10" x14ac:dyDescent="0.2">
      <c r="A35" s="74" t="s">
        <v>24</v>
      </c>
      <c r="B35" s="71"/>
      <c r="C35" s="71"/>
      <c r="D35" s="300">
        <f t="shared" si="0"/>
        <v>0</v>
      </c>
      <c r="E35" s="278"/>
      <c r="F35" s="307"/>
      <c r="G35" s="307"/>
      <c r="H35" s="307"/>
      <c r="I35" s="307"/>
    </row>
    <row r="36" spans="1:10" x14ac:dyDescent="0.2">
      <c r="A36" s="74" t="s">
        <v>25</v>
      </c>
      <c r="B36" s="71"/>
      <c r="C36" s="71"/>
      <c r="D36" s="300">
        <f t="shared" si="0"/>
        <v>0</v>
      </c>
      <c r="E36" s="278"/>
      <c r="F36" s="307"/>
      <c r="G36" s="307"/>
      <c r="H36" s="307"/>
      <c r="I36" s="307"/>
    </row>
    <row r="37" spans="1:10" x14ac:dyDescent="0.2">
      <c r="A37" s="74" t="s">
        <v>26</v>
      </c>
      <c r="B37" s="71"/>
      <c r="C37" s="71"/>
      <c r="D37" s="300">
        <f t="shared" si="0"/>
        <v>0</v>
      </c>
      <c r="E37" s="278"/>
      <c r="F37" s="307"/>
      <c r="G37" s="307"/>
      <c r="H37" s="307"/>
      <c r="I37" s="307"/>
    </row>
    <row r="38" spans="1:10" x14ac:dyDescent="0.2">
      <c r="A38" s="74" t="s">
        <v>27</v>
      </c>
      <c r="B38" s="71"/>
      <c r="C38" s="71"/>
      <c r="D38" s="300">
        <f t="shared" si="0"/>
        <v>0</v>
      </c>
      <c r="E38" s="278"/>
      <c r="F38" s="307"/>
      <c r="G38" s="307"/>
      <c r="H38" s="307"/>
      <c r="I38" s="307"/>
    </row>
    <row r="39" spans="1:10" ht="15.75" thickBot="1" x14ac:dyDescent="0.25">
      <c r="A39" s="38" t="s">
        <v>28</v>
      </c>
      <c r="B39" s="56"/>
      <c r="C39" s="56"/>
      <c r="D39" s="301">
        <f t="shared" si="0"/>
        <v>0</v>
      </c>
      <c r="E39" s="278"/>
      <c r="F39" s="536"/>
      <c r="G39" s="537"/>
      <c r="H39" s="537"/>
      <c r="I39" s="307"/>
    </row>
    <row r="40" spans="1:10" ht="15.75" thickTop="1" x14ac:dyDescent="0.2">
      <c r="A40" s="49" t="s">
        <v>4</v>
      </c>
      <c r="B40" s="5">
        <f>SUM(B29:B39)</f>
        <v>52047002031.619995</v>
      </c>
      <c r="C40" s="5">
        <f>SUM(C29:C39)</f>
        <v>40765</v>
      </c>
      <c r="D40" s="302">
        <f t="shared" si="0"/>
        <v>1</v>
      </c>
      <c r="E40" s="278"/>
      <c r="F40" s="536"/>
      <c r="G40" s="537"/>
      <c r="H40" s="537"/>
      <c r="I40" s="307"/>
      <c r="J40" s="303"/>
    </row>
    <row r="41" spans="1:10" ht="15" x14ac:dyDescent="0.2">
      <c r="A41" s="47"/>
      <c r="B41" s="82"/>
      <c r="C41" s="82"/>
      <c r="F41" s="536"/>
      <c r="G41" s="537"/>
      <c r="H41" s="537"/>
      <c r="I41" s="307"/>
      <c r="J41" s="304"/>
    </row>
    <row r="42" spans="1:10" ht="15" x14ac:dyDescent="0.2">
      <c r="A42" s="42" t="s">
        <v>32</v>
      </c>
      <c r="B42" s="33"/>
      <c r="C42" s="33"/>
      <c r="D42" s="305"/>
      <c r="E42" s="305"/>
      <c r="F42" s="536"/>
      <c r="G42" s="537"/>
      <c r="H42" s="537"/>
      <c r="I42" s="307"/>
    </row>
    <row r="43" spans="1:10" ht="15" x14ac:dyDescent="0.2">
      <c r="A43" s="15"/>
      <c r="B43" s="15"/>
      <c r="C43" s="15"/>
      <c r="E43" s="278"/>
      <c r="F43" s="536"/>
      <c r="G43" s="537"/>
      <c r="H43" s="537"/>
      <c r="I43" s="307"/>
    </row>
    <row r="44" spans="1:10" ht="15" x14ac:dyDescent="0.2">
      <c r="A44" s="88" t="s">
        <v>29</v>
      </c>
      <c r="B44" s="89" t="s">
        <v>16</v>
      </c>
      <c r="C44" s="89" t="s">
        <v>211</v>
      </c>
      <c r="D44" s="299" t="s">
        <v>35</v>
      </c>
      <c r="E44" s="278"/>
      <c r="F44" s="536"/>
      <c r="G44" s="537"/>
      <c r="H44" s="537"/>
      <c r="I44" s="307"/>
    </row>
    <row r="45" spans="1:10" ht="15" x14ac:dyDescent="0.2">
      <c r="A45" s="67" t="s">
        <v>18</v>
      </c>
      <c r="B45" s="141">
        <v>11725522836.889999</v>
      </c>
      <c r="C45" s="49">
        <v>14008</v>
      </c>
      <c r="D45" s="300">
        <f>B45/$B$56</f>
        <v>0.22528719002424805</v>
      </c>
      <c r="E45" s="556"/>
      <c r="F45" s="536"/>
      <c r="G45" s="537"/>
      <c r="H45" s="537"/>
      <c r="I45" s="307"/>
    </row>
    <row r="46" spans="1:10" ht="15" x14ac:dyDescent="0.2">
      <c r="A46" s="67" t="s">
        <v>19</v>
      </c>
      <c r="B46" s="141">
        <v>11886936065.42</v>
      </c>
      <c r="C46" s="49">
        <v>8939</v>
      </c>
      <c r="D46" s="300">
        <f t="shared" ref="D46:D54" si="1">B46/$B$56</f>
        <v>0.22838848735607012</v>
      </c>
      <c r="E46" s="556"/>
      <c r="F46" s="536"/>
      <c r="G46" s="537"/>
      <c r="H46" s="537"/>
      <c r="I46" s="307"/>
    </row>
    <row r="47" spans="1:10" ht="15" x14ac:dyDescent="0.2">
      <c r="A47" s="67" t="s">
        <v>20</v>
      </c>
      <c r="B47" s="141">
        <v>25996565673.029999</v>
      </c>
      <c r="C47" s="49">
        <v>16450</v>
      </c>
      <c r="D47" s="300">
        <f t="shared" si="1"/>
        <v>0.49948248041714988</v>
      </c>
      <c r="E47" s="556"/>
      <c r="F47" s="536"/>
      <c r="G47" s="537"/>
      <c r="H47" s="537"/>
      <c r="I47" s="307"/>
    </row>
    <row r="48" spans="1:10" ht="15" x14ac:dyDescent="0.2">
      <c r="A48" s="67" t="s">
        <v>21</v>
      </c>
      <c r="B48" s="141">
        <v>2333434772.6199999</v>
      </c>
      <c r="C48" s="49">
        <v>1313</v>
      </c>
      <c r="D48" s="300">
        <f t="shared" si="1"/>
        <v>4.483322154083675E-2</v>
      </c>
      <c r="E48" s="556"/>
      <c r="F48" s="536"/>
      <c r="G48" s="537"/>
      <c r="H48" s="537"/>
      <c r="I48" s="307"/>
    </row>
    <row r="49" spans="1:9" x14ac:dyDescent="0.2">
      <c r="A49" s="67" t="s">
        <v>22</v>
      </c>
      <c r="B49" s="141">
        <v>104542683.66</v>
      </c>
      <c r="C49" s="49">
        <v>55</v>
      </c>
      <c r="D49" s="300">
        <f t="shared" si="1"/>
        <v>2.0086206616951232E-3</v>
      </c>
      <c r="E49" s="556"/>
      <c r="F49" s="307"/>
      <c r="G49" s="307"/>
      <c r="H49" s="307"/>
      <c r="I49" s="307"/>
    </row>
    <row r="50" spans="1:9" x14ac:dyDescent="0.2">
      <c r="A50" s="67" t="s">
        <v>23</v>
      </c>
      <c r="B50" s="141"/>
      <c r="C50" s="49"/>
      <c r="D50" s="300">
        <f t="shared" si="1"/>
        <v>0</v>
      </c>
      <c r="E50" s="556"/>
      <c r="F50" s="307"/>
      <c r="G50" s="307"/>
      <c r="H50" s="307"/>
      <c r="I50" s="307"/>
    </row>
    <row r="51" spans="1:9" x14ac:dyDescent="0.2">
      <c r="A51" s="67" t="s">
        <v>24</v>
      </c>
      <c r="B51" s="17"/>
      <c r="C51" s="137"/>
      <c r="D51" s="300">
        <f t="shared" si="1"/>
        <v>0</v>
      </c>
      <c r="E51" s="278"/>
      <c r="F51" s="307"/>
      <c r="G51" s="307"/>
      <c r="H51" s="307"/>
      <c r="I51" s="307"/>
    </row>
    <row r="52" spans="1:9" x14ac:dyDescent="0.2">
      <c r="A52" s="67" t="s">
        <v>25</v>
      </c>
      <c r="B52" s="71"/>
      <c r="C52" s="138"/>
      <c r="D52" s="300">
        <f t="shared" si="1"/>
        <v>0</v>
      </c>
      <c r="E52" s="278"/>
    </row>
    <row r="53" spans="1:9" x14ac:dyDescent="0.2">
      <c r="A53" s="67" t="s">
        <v>26</v>
      </c>
      <c r="B53" s="71"/>
      <c r="C53" s="138"/>
      <c r="D53" s="300">
        <f>B53/$B$56</f>
        <v>0</v>
      </c>
    </row>
    <row r="54" spans="1:9" x14ac:dyDescent="0.2">
      <c r="A54" s="67" t="s">
        <v>27</v>
      </c>
      <c r="B54" s="71"/>
      <c r="C54" s="138"/>
      <c r="D54" s="300">
        <f t="shared" si="1"/>
        <v>0</v>
      </c>
    </row>
    <row r="55" spans="1:9" ht="13.5" thickBot="1" x14ac:dyDescent="0.25">
      <c r="A55" s="43" t="s">
        <v>28</v>
      </c>
      <c r="B55" s="56"/>
      <c r="C55" s="56"/>
      <c r="D55" s="301">
        <f>B55/$B$56</f>
        <v>0</v>
      </c>
    </row>
    <row r="56" spans="1:9" ht="13.5" thickTop="1" x14ac:dyDescent="0.2">
      <c r="A56" s="19" t="s">
        <v>4</v>
      </c>
      <c r="B56" s="140">
        <f>SUM(B45:B55)</f>
        <v>52047002031.620003</v>
      </c>
      <c r="C56" s="140">
        <f>SUM(C45:C55)</f>
        <v>40765</v>
      </c>
      <c r="D56" s="302">
        <f>B56/$B$56</f>
        <v>1</v>
      </c>
    </row>
    <row r="58" spans="1:9" x14ac:dyDescent="0.2">
      <c r="A58" s="633" t="s">
        <v>30</v>
      </c>
      <c r="B58" s="633"/>
      <c r="C58" s="633"/>
      <c r="D58" s="633"/>
      <c r="E58" s="633"/>
      <c r="F58" s="633"/>
    </row>
    <row r="59" spans="1:9" x14ac:dyDescent="0.2">
      <c r="A59" s="306"/>
      <c r="B59" s="307"/>
      <c r="C59" s="307"/>
    </row>
    <row r="60" spans="1:9" x14ac:dyDescent="0.2">
      <c r="A60" s="42" t="s">
        <v>33</v>
      </c>
      <c r="B60" s="84"/>
      <c r="C60" s="84"/>
      <c r="F60" s="307"/>
      <c r="G60" s="307"/>
      <c r="H60" s="307"/>
      <c r="I60" s="307"/>
    </row>
    <row r="61" spans="1:9" x14ac:dyDescent="0.2">
      <c r="A61" s="86"/>
      <c r="B61" s="86"/>
      <c r="C61" s="86"/>
      <c r="E61" s="278"/>
      <c r="F61" s="307"/>
      <c r="G61" s="307"/>
      <c r="H61" s="307"/>
      <c r="I61" s="307"/>
    </row>
    <row r="62" spans="1:9" ht="15" x14ac:dyDescent="0.2">
      <c r="A62" s="85" t="s">
        <v>15</v>
      </c>
      <c r="B62" s="48" t="s">
        <v>16</v>
      </c>
      <c r="C62" s="58" t="s">
        <v>211</v>
      </c>
      <c r="D62" s="299" t="s">
        <v>35</v>
      </c>
      <c r="E62" s="278"/>
      <c r="F62" s="536"/>
      <c r="G62" s="537"/>
      <c r="H62" s="537"/>
      <c r="I62" s="307"/>
    </row>
    <row r="63" spans="1:9" ht="15" x14ac:dyDescent="0.2">
      <c r="A63" s="6" t="s">
        <v>18</v>
      </c>
      <c r="B63" s="23">
        <v>7921707646.0699997</v>
      </c>
      <c r="C63" s="73">
        <v>699</v>
      </c>
      <c r="D63" s="300">
        <f>B63/$B$74</f>
        <v>0.9010239017069992</v>
      </c>
      <c r="E63" s="278"/>
      <c r="F63" s="536"/>
      <c r="G63" s="537"/>
      <c r="H63" s="537"/>
      <c r="I63" s="307"/>
    </row>
    <row r="64" spans="1:9" ht="15" x14ac:dyDescent="0.2">
      <c r="A64" s="6" t="s">
        <v>19</v>
      </c>
      <c r="B64" s="50">
        <v>617816662.70000005</v>
      </c>
      <c r="C64" s="9">
        <v>47</v>
      </c>
      <c r="D64" s="300">
        <f t="shared" ref="D64:D74" si="2">B64/$B$74</f>
        <v>7.0271159305117348E-2</v>
      </c>
      <c r="E64" s="278"/>
      <c r="F64" s="536"/>
      <c r="G64" s="537"/>
      <c r="H64" s="537"/>
      <c r="I64" s="307"/>
    </row>
    <row r="65" spans="1:9" ht="15" x14ac:dyDescent="0.2">
      <c r="A65" s="6" t="s">
        <v>20</v>
      </c>
      <c r="B65" s="50">
        <v>252370813.06</v>
      </c>
      <c r="C65" s="9">
        <v>25</v>
      </c>
      <c r="D65" s="300">
        <f t="shared" si="2"/>
        <v>2.870493898788342E-2</v>
      </c>
      <c r="E65" s="278"/>
      <c r="F65" s="536"/>
      <c r="G65" s="537"/>
      <c r="H65" s="537"/>
      <c r="I65" s="307"/>
    </row>
    <row r="66" spans="1:9" ht="15" x14ac:dyDescent="0.2">
      <c r="A66" s="6" t="s">
        <v>21</v>
      </c>
      <c r="B66" s="65"/>
      <c r="C66" s="70"/>
      <c r="D66" s="300">
        <f t="shared" si="2"/>
        <v>0</v>
      </c>
      <c r="E66" s="278"/>
      <c r="F66" s="536"/>
      <c r="G66" s="537"/>
      <c r="H66" s="537"/>
      <c r="I66" s="307"/>
    </row>
    <row r="67" spans="1:9" x14ac:dyDescent="0.2">
      <c r="A67" s="6" t="s">
        <v>22</v>
      </c>
      <c r="B67" s="40"/>
      <c r="C67" s="40"/>
      <c r="D67" s="300">
        <f t="shared" si="2"/>
        <v>0</v>
      </c>
      <c r="E67" s="278"/>
      <c r="F67" s="307"/>
      <c r="G67" s="307"/>
      <c r="H67" s="307"/>
      <c r="I67" s="307"/>
    </row>
    <row r="68" spans="1:9" x14ac:dyDescent="0.2">
      <c r="A68" s="6" t="s">
        <v>23</v>
      </c>
      <c r="B68" s="40"/>
      <c r="C68" s="40"/>
      <c r="D68" s="300">
        <f t="shared" si="2"/>
        <v>0</v>
      </c>
      <c r="E68" s="278"/>
      <c r="F68" s="307"/>
      <c r="G68" s="307"/>
      <c r="H68" s="307"/>
      <c r="I68" s="307"/>
    </row>
    <row r="69" spans="1:9" x14ac:dyDescent="0.2">
      <c r="A69" s="6" t="s">
        <v>24</v>
      </c>
      <c r="B69" s="40"/>
      <c r="C69" s="40"/>
      <c r="D69" s="300">
        <f t="shared" si="2"/>
        <v>0</v>
      </c>
      <c r="E69" s="278"/>
      <c r="F69" s="307"/>
      <c r="G69" s="307"/>
      <c r="H69" s="307"/>
      <c r="I69" s="307"/>
    </row>
    <row r="70" spans="1:9" x14ac:dyDescent="0.2">
      <c r="A70" s="6" t="s">
        <v>25</v>
      </c>
      <c r="B70" s="40"/>
      <c r="C70" s="40"/>
      <c r="D70" s="300">
        <f t="shared" si="2"/>
        <v>0</v>
      </c>
      <c r="E70" s="278"/>
      <c r="F70" s="307"/>
      <c r="G70" s="307"/>
      <c r="H70" s="307"/>
      <c r="I70" s="307"/>
    </row>
    <row r="71" spans="1:9" x14ac:dyDescent="0.2">
      <c r="A71" s="6" t="s">
        <v>26</v>
      </c>
      <c r="B71" s="40"/>
      <c r="C71" s="40"/>
      <c r="D71" s="300">
        <f t="shared" si="2"/>
        <v>0</v>
      </c>
      <c r="E71" s="278"/>
    </row>
    <row r="72" spans="1:9" x14ac:dyDescent="0.2">
      <c r="A72" s="6" t="s">
        <v>27</v>
      </c>
      <c r="B72" s="40"/>
      <c r="C72" s="40"/>
      <c r="D72" s="300">
        <f t="shared" si="2"/>
        <v>0</v>
      </c>
      <c r="E72" s="278"/>
    </row>
    <row r="73" spans="1:9" ht="13.5" thickBot="1" x14ac:dyDescent="0.25">
      <c r="A73" s="25" t="s">
        <v>28</v>
      </c>
      <c r="B73" s="63"/>
      <c r="C73" s="63"/>
      <c r="D73" s="301">
        <f t="shared" si="2"/>
        <v>0</v>
      </c>
      <c r="E73" s="278"/>
    </row>
    <row r="74" spans="1:9" ht="13.5" thickTop="1" x14ac:dyDescent="0.2">
      <c r="A74" s="1" t="s">
        <v>4</v>
      </c>
      <c r="B74" s="5">
        <f>SUM(B63:B73)</f>
        <v>8791895121.8299999</v>
      </c>
      <c r="C74" s="5">
        <f>SUM(C63:C73)</f>
        <v>771</v>
      </c>
      <c r="D74" s="302">
        <f t="shared" si="2"/>
        <v>1</v>
      </c>
      <c r="E74" s="278"/>
    </row>
    <row r="75" spans="1:9" x14ac:dyDescent="0.2">
      <c r="A75" s="2"/>
      <c r="B75" s="66"/>
      <c r="C75" s="66"/>
      <c r="E75" s="278"/>
    </row>
    <row r="76" spans="1:9" x14ac:dyDescent="0.2">
      <c r="A76" s="2"/>
      <c r="B76" s="66"/>
      <c r="C76" s="66"/>
    </row>
    <row r="77" spans="1:9" x14ac:dyDescent="0.2">
      <c r="A77" s="42" t="s">
        <v>34</v>
      </c>
      <c r="B77" s="84"/>
      <c r="C77" s="84"/>
    </row>
    <row r="78" spans="1:9" x14ac:dyDescent="0.2">
      <c r="A78" s="55"/>
      <c r="B78" s="55"/>
      <c r="C78" s="55"/>
      <c r="E78" s="278"/>
    </row>
    <row r="79" spans="1:9" x14ac:dyDescent="0.2">
      <c r="A79" s="57" t="s">
        <v>29</v>
      </c>
      <c r="B79" s="48" t="s">
        <v>16</v>
      </c>
      <c r="C79" s="58" t="s">
        <v>211</v>
      </c>
      <c r="D79" s="299" t="s">
        <v>35</v>
      </c>
      <c r="E79" s="278"/>
    </row>
    <row r="80" spans="1:9" x14ac:dyDescent="0.2">
      <c r="A80" s="75" t="s">
        <v>18</v>
      </c>
      <c r="B80" s="23">
        <v>8317052863.6099997</v>
      </c>
      <c r="C80" s="73">
        <v>734</v>
      </c>
      <c r="D80" s="300">
        <f>B80/$B$74</f>
        <v>0.94599090962300247</v>
      </c>
      <c r="E80" s="278"/>
    </row>
    <row r="81" spans="1:22" x14ac:dyDescent="0.2">
      <c r="A81" s="80" t="s">
        <v>19</v>
      </c>
      <c r="B81" s="50">
        <v>195277161.16</v>
      </c>
      <c r="C81" s="9">
        <v>21</v>
      </c>
      <c r="D81" s="300">
        <f t="shared" ref="D81:D91" si="3">B81/$B$74</f>
        <v>2.2211043063415637E-2</v>
      </c>
      <c r="E81" s="278"/>
    </row>
    <row r="82" spans="1:22" x14ac:dyDescent="0.2">
      <c r="A82" s="80" t="s">
        <v>20</v>
      </c>
      <c r="B82" s="50">
        <v>254565097.06</v>
      </c>
      <c r="C82" s="9">
        <v>15</v>
      </c>
      <c r="D82" s="300">
        <f t="shared" si="3"/>
        <v>2.8954519308120822E-2</v>
      </c>
      <c r="E82" s="278"/>
    </row>
    <row r="83" spans="1:22" x14ac:dyDescent="0.2">
      <c r="A83" s="80" t="s">
        <v>21</v>
      </c>
      <c r="B83" s="17">
        <v>25000000</v>
      </c>
      <c r="C83" s="70">
        <v>1</v>
      </c>
      <c r="D83" s="300">
        <f t="shared" si="3"/>
        <v>2.8435280054610506E-3</v>
      </c>
      <c r="E83" s="278"/>
    </row>
    <row r="84" spans="1:22" x14ac:dyDescent="0.2">
      <c r="A84" s="80" t="s">
        <v>22</v>
      </c>
      <c r="B84" s="17"/>
      <c r="C84" s="70"/>
      <c r="D84" s="300">
        <f t="shared" si="3"/>
        <v>0</v>
      </c>
      <c r="E84" s="278"/>
    </row>
    <row r="85" spans="1:22" x14ac:dyDescent="0.2">
      <c r="A85" s="80" t="s">
        <v>23</v>
      </c>
      <c r="B85" s="17"/>
      <c r="C85" s="70"/>
      <c r="D85" s="300">
        <f t="shared" si="3"/>
        <v>0</v>
      </c>
      <c r="E85" s="278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</row>
    <row r="86" spans="1:22" x14ac:dyDescent="0.2">
      <c r="A86" s="80" t="s">
        <v>24</v>
      </c>
      <c r="B86" s="17"/>
      <c r="C86" s="70"/>
      <c r="D86" s="300">
        <f t="shared" si="3"/>
        <v>0</v>
      </c>
      <c r="E86" s="278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</row>
    <row r="87" spans="1:22" ht="15" x14ac:dyDescent="0.25">
      <c r="A87" s="80" t="s">
        <v>25</v>
      </c>
      <c r="B87" s="40"/>
      <c r="C87" s="40"/>
      <c r="D87" s="300">
        <f t="shared" si="3"/>
        <v>0</v>
      </c>
      <c r="G87" s="307"/>
      <c r="H87" s="536"/>
      <c r="I87" s="536"/>
      <c r="J87" s="536"/>
      <c r="K87" s="536"/>
      <c r="L87" s="536"/>
      <c r="M87" s="536"/>
      <c r="N87" s="536"/>
      <c r="O87" s="536"/>
      <c r="P87" s="536"/>
      <c r="Q87" s="536"/>
      <c r="R87" s="536"/>
      <c r="S87" s="538"/>
      <c r="T87" s="307"/>
      <c r="U87" s="307"/>
      <c r="V87" s="307"/>
    </row>
    <row r="88" spans="1:22" ht="15" x14ac:dyDescent="0.2">
      <c r="A88" s="80" t="s">
        <v>26</v>
      </c>
      <c r="B88" s="40"/>
      <c r="C88" s="40"/>
      <c r="D88" s="300">
        <f t="shared" si="3"/>
        <v>0</v>
      </c>
      <c r="G88" s="536"/>
      <c r="H88" s="537"/>
      <c r="I88" s="537"/>
      <c r="J88" s="537"/>
      <c r="K88" s="537"/>
      <c r="L88" s="537"/>
      <c r="M88" s="537"/>
      <c r="N88" s="537"/>
      <c r="O88" s="537"/>
      <c r="P88" s="537"/>
      <c r="Q88" s="537"/>
      <c r="R88" s="537"/>
      <c r="S88" s="537"/>
      <c r="T88" s="307"/>
      <c r="U88" s="307"/>
      <c r="V88" s="307"/>
    </row>
    <row r="89" spans="1:22" ht="15" x14ac:dyDescent="0.2">
      <c r="A89" s="80" t="s">
        <v>27</v>
      </c>
      <c r="B89" s="40"/>
      <c r="C89" s="40"/>
      <c r="D89" s="300">
        <f t="shared" si="3"/>
        <v>0</v>
      </c>
      <c r="G89" s="536"/>
      <c r="H89" s="536"/>
      <c r="I89" s="536"/>
      <c r="J89" s="536"/>
      <c r="K89" s="537"/>
      <c r="L89" s="537"/>
      <c r="M89" s="537"/>
      <c r="N89" s="537"/>
      <c r="O89" s="537"/>
      <c r="P89" s="537"/>
      <c r="Q89" s="537"/>
      <c r="R89" s="537"/>
      <c r="S89" s="537"/>
      <c r="T89" s="307"/>
      <c r="U89" s="307"/>
      <c r="V89" s="307"/>
    </row>
    <row r="90" spans="1:22" ht="15.75" thickBot="1" x14ac:dyDescent="0.25">
      <c r="A90" s="36" t="s">
        <v>28</v>
      </c>
      <c r="B90" s="63"/>
      <c r="C90" s="63"/>
      <c r="D90" s="301">
        <f t="shared" si="3"/>
        <v>0</v>
      </c>
      <c r="G90" s="536"/>
      <c r="H90" s="537"/>
      <c r="I90" s="537"/>
      <c r="J90" s="537"/>
      <c r="K90" s="537"/>
      <c r="L90" s="537"/>
      <c r="M90" s="537"/>
      <c r="N90" s="537"/>
      <c r="O90" s="537"/>
      <c r="P90" s="537"/>
      <c r="Q90" s="537"/>
      <c r="R90" s="537"/>
      <c r="S90" s="537"/>
      <c r="T90" s="307"/>
      <c r="U90" s="307"/>
      <c r="V90" s="307"/>
    </row>
    <row r="91" spans="1:22" ht="15.75" thickTop="1" x14ac:dyDescent="0.2">
      <c r="A91" s="65" t="s">
        <v>4</v>
      </c>
      <c r="B91" s="155">
        <f>SUM(B80:B90)</f>
        <v>8791895121.8299999</v>
      </c>
      <c r="C91" s="155">
        <f>SUM(C80:C90)</f>
        <v>771</v>
      </c>
      <c r="D91" s="302">
        <f t="shared" si="3"/>
        <v>1</v>
      </c>
      <c r="G91" s="536"/>
      <c r="H91" s="537"/>
      <c r="I91" s="537"/>
      <c r="J91" s="537"/>
      <c r="K91" s="537"/>
      <c r="L91" s="537"/>
      <c r="M91" s="537"/>
      <c r="N91" s="537"/>
      <c r="O91" s="537"/>
      <c r="P91" s="537"/>
      <c r="Q91" s="537"/>
      <c r="R91" s="537"/>
      <c r="S91" s="537"/>
      <c r="T91" s="307"/>
      <c r="U91" s="307"/>
      <c r="V91" s="307"/>
    </row>
    <row r="92" spans="1:22" ht="15" x14ac:dyDescent="0.2">
      <c r="A92" s="215"/>
      <c r="B92" s="216"/>
      <c r="C92" s="216"/>
      <c r="D92" s="308"/>
      <c r="G92" s="536"/>
      <c r="H92" s="537"/>
      <c r="I92" s="537"/>
      <c r="J92" s="537"/>
      <c r="K92" s="537"/>
      <c r="L92" s="537"/>
      <c r="M92" s="537"/>
      <c r="N92" s="537"/>
      <c r="O92" s="537"/>
      <c r="P92" s="537"/>
      <c r="Q92" s="537"/>
      <c r="R92" s="537"/>
      <c r="S92" s="537"/>
      <c r="T92" s="307"/>
      <c r="U92" s="307"/>
      <c r="V92" s="307"/>
    </row>
    <row r="93" spans="1:22" ht="15" x14ac:dyDescent="0.2">
      <c r="G93" s="536"/>
      <c r="H93" s="537"/>
      <c r="I93" s="537"/>
      <c r="J93" s="537"/>
      <c r="K93" s="537"/>
      <c r="L93" s="537"/>
      <c r="M93" s="537"/>
      <c r="N93" s="537"/>
      <c r="O93" s="537"/>
      <c r="P93" s="537"/>
      <c r="Q93" s="537"/>
      <c r="R93" s="537"/>
      <c r="S93" s="537"/>
      <c r="T93" s="307"/>
      <c r="U93" s="307"/>
      <c r="V93" s="307"/>
    </row>
    <row r="94" spans="1:22" ht="15" x14ac:dyDescent="0.2">
      <c r="A94" s="629" t="s">
        <v>189</v>
      </c>
      <c r="B94" s="630"/>
      <c r="C94" s="630"/>
      <c r="D94" s="630"/>
      <c r="E94" s="630"/>
      <c r="F94" s="630"/>
      <c r="G94" s="536"/>
      <c r="H94" s="536"/>
      <c r="I94" s="536"/>
      <c r="J94" s="536"/>
      <c r="K94" s="537"/>
      <c r="L94" s="537"/>
      <c r="M94" s="537"/>
      <c r="N94" s="537"/>
      <c r="O94" s="537"/>
      <c r="P94" s="537"/>
      <c r="Q94" s="537"/>
      <c r="R94" s="537"/>
      <c r="S94" s="537"/>
      <c r="T94" s="307"/>
      <c r="U94" s="307"/>
      <c r="V94" s="307"/>
    </row>
    <row r="95" spans="1:22" ht="15" x14ac:dyDescent="0.2">
      <c r="A95" s="296" t="s">
        <v>14</v>
      </c>
      <c r="B95" s="297"/>
      <c r="C95" s="297"/>
      <c r="D95" s="297"/>
      <c r="E95" s="297"/>
      <c r="F95" s="297"/>
      <c r="G95" s="536"/>
      <c r="H95" s="537"/>
      <c r="I95" s="537"/>
      <c r="J95" s="537"/>
      <c r="K95" s="537"/>
      <c r="L95" s="537"/>
      <c r="M95" s="537"/>
      <c r="N95" s="537"/>
      <c r="O95" s="537"/>
      <c r="P95" s="537"/>
      <c r="Q95" s="537"/>
      <c r="R95" s="537"/>
      <c r="S95" s="537"/>
      <c r="T95" s="307"/>
      <c r="U95" s="307"/>
      <c r="V95" s="307"/>
    </row>
    <row r="96" spans="1:22" ht="15" x14ac:dyDescent="0.2">
      <c r="G96" s="536"/>
      <c r="H96" s="537"/>
      <c r="I96" s="537"/>
      <c r="J96" s="537"/>
      <c r="K96" s="537"/>
      <c r="L96" s="537"/>
      <c r="M96" s="537"/>
      <c r="N96" s="537"/>
      <c r="O96" s="537"/>
      <c r="P96" s="537"/>
      <c r="Q96" s="537"/>
      <c r="R96" s="537"/>
      <c r="S96" s="537"/>
      <c r="T96" s="307"/>
      <c r="U96" s="307"/>
      <c r="V96" s="307"/>
    </row>
    <row r="97" spans="1:22" ht="15" x14ac:dyDescent="0.2">
      <c r="A97" s="57" t="s">
        <v>190</v>
      </c>
      <c r="B97" s="48" t="s">
        <v>16</v>
      </c>
      <c r="C97" s="58" t="s">
        <v>17</v>
      </c>
      <c r="D97" s="299" t="s">
        <v>35</v>
      </c>
      <c r="G97" s="536"/>
      <c r="H97" s="537"/>
      <c r="I97" s="537"/>
      <c r="J97" s="537"/>
      <c r="K97" s="537"/>
      <c r="L97" s="537"/>
      <c r="M97" s="537"/>
      <c r="N97" s="537"/>
      <c r="O97" s="537"/>
      <c r="P97" s="537"/>
      <c r="Q97" s="537"/>
      <c r="R97" s="537"/>
      <c r="S97" s="537"/>
      <c r="T97" s="307"/>
      <c r="U97" s="307"/>
      <c r="V97" s="307"/>
    </row>
    <row r="98" spans="1:22" ht="15" x14ac:dyDescent="0.2">
      <c r="A98" s="75" t="s">
        <v>191</v>
      </c>
      <c r="B98" s="23">
        <v>10445249663.1</v>
      </c>
      <c r="C98" s="73">
        <v>16154</v>
      </c>
      <c r="D98" s="300">
        <f t="shared" ref="D98:D104" si="4">B98/$B$104</f>
        <v>0.20068878620052363</v>
      </c>
      <c r="E98" s="278"/>
      <c r="G98" s="536"/>
      <c r="H98" s="537"/>
      <c r="I98" s="537"/>
      <c r="J98" s="537"/>
      <c r="K98" s="537"/>
      <c r="L98" s="537"/>
      <c r="M98" s="537"/>
      <c r="N98" s="537"/>
      <c r="O98" s="537"/>
      <c r="P98" s="537"/>
      <c r="Q98" s="537"/>
      <c r="R98" s="537"/>
      <c r="S98" s="537"/>
      <c r="T98" s="307"/>
      <c r="U98" s="307"/>
      <c r="V98" s="307"/>
    </row>
    <row r="99" spans="1:22" ht="15" x14ac:dyDescent="0.2">
      <c r="A99" s="80" t="s">
        <v>192</v>
      </c>
      <c r="B99" s="50">
        <v>24949120060.740002</v>
      </c>
      <c r="C99" s="9">
        <v>17764</v>
      </c>
      <c r="D99" s="300">
        <f t="shared" si="4"/>
        <v>0.4793574862503609</v>
      </c>
      <c r="E99" s="278"/>
      <c r="G99" s="536"/>
      <c r="H99" s="537"/>
      <c r="I99" s="537"/>
      <c r="J99" s="537"/>
      <c r="K99" s="537"/>
      <c r="L99" s="537"/>
      <c r="M99" s="537"/>
      <c r="N99" s="537"/>
      <c r="O99" s="537"/>
      <c r="P99" s="537"/>
      <c r="Q99" s="537"/>
      <c r="R99" s="537"/>
      <c r="S99" s="537"/>
      <c r="T99" s="307"/>
      <c r="U99" s="307"/>
      <c r="V99" s="307"/>
    </row>
    <row r="100" spans="1:22" ht="15" x14ac:dyDescent="0.2">
      <c r="A100" s="80" t="s">
        <v>193</v>
      </c>
      <c r="B100" s="50">
        <v>10720351314.4</v>
      </c>
      <c r="C100" s="9">
        <v>4508</v>
      </c>
      <c r="D100" s="300">
        <f t="shared" si="4"/>
        <v>0.20597442496090643</v>
      </c>
      <c r="E100" s="278"/>
      <c r="G100" s="536"/>
      <c r="H100" s="537"/>
      <c r="I100" s="537"/>
      <c r="J100" s="537"/>
      <c r="K100" s="537"/>
      <c r="L100" s="537"/>
      <c r="M100" s="537"/>
      <c r="N100" s="537"/>
      <c r="O100" s="537"/>
      <c r="P100" s="537"/>
      <c r="Q100" s="537"/>
      <c r="R100" s="537"/>
      <c r="S100" s="537"/>
      <c r="T100" s="307"/>
      <c r="U100" s="307"/>
      <c r="V100" s="307"/>
    </row>
    <row r="101" spans="1:22" ht="15" x14ac:dyDescent="0.2">
      <c r="A101" s="80" t="s">
        <v>194</v>
      </c>
      <c r="B101" s="17">
        <v>3503639764.23</v>
      </c>
      <c r="C101" s="70">
        <v>1036</v>
      </c>
      <c r="D101" s="300">
        <f t="shared" si="4"/>
        <v>6.7316841075728329E-2</v>
      </c>
      <c r="E101" s="278"/>
      <c r="G101" s="536"/>
      <c r="H101" s="537"/>
      <c r="I101" s="537"/>
      <c r="J101" s="537"/>
      <c r="K101" s="537"/>
      <c r="L101" s="537"/>
      <c r="M101" s="537"/>
      <c r="N101" s="537"/>
      <c r="O101" s="537"/>
      <c r="P101" s="537"/>
      <c r="Q101" s="537"/>
      <c r="R101" s="537"/>
      <c r="S101" s="537"/>
      <c r="T101" s="307"/>
      <c r="U101" s="307"/>
      <c r="V101" s="307"/>
    </row>
    <row r="102" spans="1:22" ht="15" x14ac:dyDescent="0.2">
      <c r="A102" s="80" t="s">
        <v>195</v>
      </c>
      <c r="B102" s="17">
        <v>1337900142.47</v>
      </c>
      <c r="C102" s="70">
        <v>305</v>
      </c>
      <c r="D102" s="300">
        <f t="shared" si="4"/>
        <v>2.5705613969032173E-2</v>
      </c>
      <c r="E102" s="278"/>
      <c r="G102" s="536"/>
      <c r="H102" s="537"/>
      <c r="I102" s="537"/>
      <c r="J102" s="537"/>
      <c r="K102" s="537"/>
      <c r="L102" s="537"/>
      <c r="M102" s="537"/>
      <c r="N102" s="537"/>
      <c r="O102" s="537"/>
      <c r="P102" s="537"/>
      <c r="Q102" s="537"/>
      <c r="R102" s="537"/>
      <c r="S102" s="537"/>
      <c r="T102" s="307"/>
      <c r="U102" s="307"/>
      <c r="V102" s="307"/>
    </row>
    <row r="103" spans="1:22" ht="15.75" thickBot="1" x14ac:dyDescent="0.25">
      <c r="A103" s="36" t="s">
        <v>196</v>
      </c>
      <c r="B103" s="63">
        <v>1090741086.6700001</v>
      </c>
      <c r="C103" s="63">
        <v>165</v>
      </c>
      <c r="D103" s="301">
        <f t="shared" si="4"/>
        <v>2.0956847543448402E-2</v>
      </c>
      <c r="E103" s="278"/>
      <c r="G103" s="536"/>
      <c r="H103" s="536"/>
      <c r="I103" s="536"/>
      <c r="J103" s="536"/>
      <c r="K103" s="537"/>
      <c r="L103" s="537"/>
      <c r="M103" s="537"/>
      <c r="N103" s="537"/>
      <c r="O103" s="537"/>
      <c r="P103" s="537"/>
      <c r="Q103" s="537"/>
      <c r="R103" s="537"/>
      <c r="S103" s="537"/>
      <c r="T103" s="307"/>
      <c r="U103" s="307"/>
      <c r="V103" s="307"/>
    </row>
    <row r="104" spans="1:22" ht="15.75" thickTop="1" x14ac:dyDescent="0.2">
      <c r="A104" s="65" t="s">
        <v>4</v>
      </c>
      <c r="B104" s="155">
        <f>SUM(B98:B103)</f>
        <v>52047002031.610008</v>
      </c>
      <c r="C104" s="155">
        <f>SUM(C98:C103)</f>
        <v>39932</v>
      </c>
      <c r="D104" s="302">
        <f t="shared" si="4"/>
        <v>1</v>
      </c>
      <c r="E104" s="278"/>
      <c r="G104" s="536"/>
      <c r="H104" s="537"/>
      <c r="I104" s="537"/>
      <c r="J104" s="537"/>
      <c r="K104" s="537"/>
      <c r="L104" s="537"/>
      <c r="M104" s="537"/>
      <c r="N104" s="537"/>
      <c r="O104" s="537"/>
      <c r="P104" s="537"/>
      <c r="Q104" s="537"/>
      <c r="R104" s="537"/>
      <c r="S104" s="537"/>
      <c r="T104" s="307"/>
      <c r="U104" s="307"/>
      <c r="V104" s="307"/>
    </row>
    <row r="105" spans="1:22" ht="15" x14ac:dyDescent="0.2">
      <c r="G105" s="536"/>
      <c r="H105" s="537"/>
      <c r="I105" s="537"/>
      <c r="J105" s="537"/>
      <c r="K105" s="537"/>
      <c r="L105" s="537"/>
      <c r="M105" s="537"/>
      <c r="N105" s="537"/>
      <c r="O105" s="537"/>
      <c r="P105" s="537"/>
      <c r="Q105" s="537"/>
      <c r="R105" s="537"/>
      <c r="S105" s="537"/>
      <c r="T105" s="307"/>
      <c r="U105" s="307"/>
      <c r="V105" s="307"/>
    </row>
    <row r="106" spans="1:22" ht="15" x14ac:dyDescent="0.25">
      <c r="G106" s="536"/>
      <c r="H106" s="537"/>
      <c r="I106" s="537"/>
      <c r="J106" s="537"/>
      <c r="K106" s="537"/>
      <c r="L106" s="537"/>
      <c r="M106" s="538"/>
      <c r="N106" s="538"/>
      <c r="O106" s="538"/>
      <c r="P106" s="538"/>
      <c r="Q106" s="538"/>
      <c r="R106" s="538"/>
      <c r="S106" s="538"/>
      <c r="T106" s="307"/>
      <c r="U106" s="307"/>
      <c r="V106" s="307"/>
    </row>
    <row r="107" spans="1:22" ht="15" x14ac:dyDescent="0.2">
      <c r="A107" s="633" t="s">
        <v>30</v>
      </c>
      <c r="B107" s="633"/>
      <c r="C107" s="633"/>
      <c r="D107" s="633"/>
      <c r="E107" s="633"/>
      <c r="F107" s="633"/>
      <c r="G107" s="307"/>
      <c r="H107" s="537"/>
      <c r="I107" s="537"/>
      <c r="J107" s="53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</row>
    <row r="108" spans="1:22" ht="15" x14ac:dyDescent="0.2">
      <c r="G108" s="307"/>
      <c r="H108" s="537"/>
      <c r="I108" s="537"/>
      <c r="J108" s="53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</row>
    <row r="109" spans="1:22" ht="15" x14ac:dyDescent="0.2">
      <c r="A109" s="57" t="s">
        <v>190</v>
      </c>
      <c r="B109" s="48" t="s">
        <v>16</v>
      </c>
      <c r="C109" s="58" t="s">
        <v>17</v>
      </c>
      <c r="D109" s="299" t="s">
        <v>35</v>
      </c>
      <c r="G109" s="307"/>
      <c r="H109" s="537"/>
      <c r="I109" s="537"/>
      <c r="J109" s="53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</row>
    <row r="110" spans="1:22" x14ac:dyDescent="0.2">
      <c r="A110" s="75" t="s">
        <v>197</v>
      </c>
      <c r="B110" s="23">
        <v>567878601.53999996</v>
      </c>
      <c r="C110" s="73">
        <v>249</v>
      </c>
      <c r="D110" s="300">
        <f>B110/$B$116</f>
        <v>6.4591148287094932E-2</v>
      </c>
      <c r="E110" s="278"/>
      <c r="H110" s="307"/>
      <c r="I110" s="307"/>
      <c r="J110" s="307"/>
      <c r="K110" s="307"/>
    </row>
    <row r="111" spans="1:22" x14ac:dyDescent="0.2">
      <c r="A111" s="80" t="s">
        <v>198</v>
      </c>
      <c r="B111" s="50">
        <v>729858654.01999998</v>
      </c>
      <c r="C111" s="9">
        <v>101</v>
      </c>
      <c r="D111" s="300">
        <f t="shared" ref="D111:D115" si="5">B111/$B$116</f>
        <v>8.3014940909170248E-2</v>
      </c>
      <c r="E111" s="278"/>
      <c r="H111" s="307"/>
      <c r="I111" s="307"/>
      <c r="J111" s="307"/>
      <c r="K111" s="307"/>
    </row>
    <row r="112" spans="1:22" x14ac:dyDescent="0.2">
      <c r="A112" s="80" t="s">
        <v>199</v>
      </c>
      <c r="B112" s="50">
        <v>1744962777.3800001</v>
      </c>
      <c r="C112" s="9">
        <v>123</v>
      </c>
      <c r="D112" s="300">
        <f t="shared" si="5"/>
        <v>0.19847402103823358</v>
      </c>
      <c r="E112" s="278"/>
      <c r="H112" s="307"/>
      <c r="I112" s="307"/>
      <c r="J112" s="307"/>
      <c r="K112" s="307"/>
    </row>
    <row r="113" spans="1:13" x14ac:dyDescent="0.2">
      <c r="A113" s="80" t="s">
        <v>200</v>
      </c>
      <c r="B113" s="17">
        <v>2804827671.5</v>
      </c>
      <c r="C113" s="70">
        <v>88</v>
      </c>
      <c r="D113" s="300">
        <f t="shared" si="5"/>
        <v>0.31902424137536856</v>
      </c>
      <c r="E113" s="278"/>
      <c r="H113" s="307"/>
      <c r="I113" s="307"/>
      <c r="J113" s="307"/>
      <c r="K113" s="307"/>
    </row>
    <row r="114" spans="1:13" x14ac:dyDescent="0.2">
      <c r="A114" s="80" t="s">
        <v>201</v>
      </c>
      <c r="B114" s="17">
        <v>2345962073.4099998</v>
      </c>
      <c r="C114" s="70">
        <v>34</v>
      </c>
      <c r="D114" s="300">
        <f t="shared" si="5"/>
        <v>0.26683235421902529</v>
      </c>
      <c r="E114" s="278"/>
    </row>
    <row r="115" spans="1:13" ht="13.5" thickBot="1" x14ac:dyDescent="0.25">
      <c r="A115" s="36" t="s">
        <v>202</v>
      </c>
      <c r="B115" s="63">
        <v>598405344</v>
      </c>
      <c r="C115" s="554">
        <v>4</v>
      </c>
      <c r="D115" s="301">
        <f t="shared" si="5"/>
        <v>6.8063294171107319E-2</v>
      </c>
      <c r="E115" s="278"/>
    </row>
    <row r="116" spans="1:13" ht="13.5" thickTop="1" x14ac:dyDescent="0.2">
      <c r="A116" s="65" t="s">
        <v>4</v>
      </c>
      <c r="B116" s="155">
        <f>SUM(B110:B115)</f>
        <v>8791895121.8500004</v>
      </c>
      <c r="C116" s="155">
        <f>SUM(C110:C115)</f>
        <v>599</v>
      </c>
      <c r="D116" s="302">
        <f>B116/$B$116</f>
        <v>1</v>
      </c>
      <c r="E116" s="278"/>
    </row>
    <row r="120" spans="1:13" x14ac:dyDescent="0.2">
      <c r="A120" s="629" t="s">
        <v>203</v>
      </c>
      <c r="B120" s="630"/>
      <c r="C120" s="630"/>
      <c r="D120" s="630"/>
      <c r="E120" s="630"/>
      <c r="F120" s="630"/>
      <c r="G120" s="630"/>
      <c r="H120" s="630"/>
      <c r="I120" s="630"/>
      <c r="J120" s="630"/>
      <c r="K120" s="630"/>
      <c r="L120" s="630"/>
      <c r="M120" s="552"/>
    </row>
    <row r="121" spans="1:13" s="317" customFormat="1" x14ac:dyDescent="0.2">
      <c r="A121" s="310"/>
      <c r="B121" s="311" t="s">
        <v>4</v>
      </c>
      <c r="C121" s="312" t="s">
        <v>37</v>
      </c>
      <c r="D121" s="312" t="s">
        <v>38</v>
      </c>
      <c r="E121" s="313" t="s">
        <v>39</v>
      </c>
      <c r="F121" s="314" t="s">
        <v>40</v>
      </c>
      <c r="G121" s="315" t="s">
        <v>41</v>
      </c>
      <c r="H121" s="315" t="s">
        <v>42</v>
      </c>
      <c r="I121" s="315" t="s">
        <v>43</v>
      </c>
      <c r="J121" s="315" t="s">
        <v>44</v>
      </c>
      <c r="K121" s="315" t="s">
        <v>45</v>
      </c>
      <c r="L121" s="315" t="s">
        <v>46</v>
      </c>
      <c r="M121" s="316" t="s">
        <v>47</v>
      </c>
    </row>
    <row r="122" spans="1:13" x14ac:dyDescent="0.2">
      <c r="A122" s="249" t="s">
        <v>48</v>
      </c>
      <c r="B122" s="154">
        <f>SUM(C122:M122)</f>
        <v>8753767482.8700008</v>
      </c>
      <c r="C122" s="154">
        <v>2815444138.3299999</v>
      </c>
      <c r="D122" s="154">
        <v>2176891087.3800001</v>
      </c>
      <c r="E122" s="154">
        <v>3539191799.8499999</v>
      </c>
      <c r="F122" s="154">
        <v>216875745.69</v>
      </c>
      <c r="G122" s="154">
        <v>5364711.62</v>
      </c>
      <c r="H122" s="154"/>
      <c r="I122" s="154">
        <v>0</v>
      </c>
      <c r="J122" s="154">
        <v>0</v>
      </c>
      <c r="K122" s="154">
        <v>0</v>
      </c>
      <c r="L122" s="154">
        <v>0</v>
      </c>
      <c r="M122" s="154">
        <v>0</v>
      </c>
    </row>
    <row r="123" spans="1:13" x14ac:dyDescent="0.2">
      <c r="A123" s="250" t="s">
        <v>49</v>
      </c>
      <c r="B123" s="154">
        <f t="shared" ref="B123:B141" si="6">SUM(C123:M123)</f>
        <v>1707086083.0700002</v>
      </c>
      <c r="C123" s="154">
        <v>275447808.17000002</v>
      </c>
      <c r="D123" s="154">
        <v>330102344.55000001</v>
      </c>
      <c r="E123" s="154">
        <v>899559927.65999997</v>
      </c>
      <c r="F123" s="154">
        <v>194315260.94</v>
      </c>
      <c r="G123" s="154">
        <v>7660741.75</v>
      </c>
      <c r="H123" s="154"/>
      <c r="I123" s="154">
        <v>0</v>
      </c>
      <c r="J123" s="154">
        <v>0</v>
      </c>
      <c r="K123" s="154">
        <v>0</v>
      </c>
      <c r="L123" s="154">
        <v>0</v>
      </c>
      <c r="M123" s="154">
        <v>0</v>
      </c>
    </row>
    <row r="124" spans="1:13" x14ac:dyDescent="0.2">
      <c r="A124" s="250" t="s">
        <v>50</v>
      </c>
      <c r="B124" s="154">
        <f t="shared" si="6"/>
        <v>2520580975.8099999</v>
      </c>
      <c r="C124" s="154">
        <v>635998359.26999998</v>
      </c>
      <c r="D124" s="154">
        <v>515378999.5</v>
      </c>
      <c r="E124" s="154">
        <v>1241300651.23</v>
      </c>
      <c r="F124" s="154">
        <v>113900186.81</v>
      </c>
      <c r="G124" s="154">
        <v>14002779</v>
      </c>
      <c r="H124" s="154"/>
      <c r="I124" s="154">
        <v>0</v>
      </c>
      <c r="J124" s="154">
        <v>0</v>
      </c>
      <c r="K124" s="154">
        <v>0</v>
      </c>
      <c r="L124" s="154">
        <v>0</v>
      </c>
      <c r="M124" s="154">
        <v>0</v>
      </c>
    </row>
    <row r="125" spans="1:13" x14ac:dyDescent="0.2">
      <c r="A125" s="250" t="s">
        <v>51</v>
      </c>
      <c r="B125" s="154">
        <f t="shared" si="6"/>
        <v>26280749.700000003</v>
      </c>
      <c r="C125" s="154">
        <v>4371186.92</v>
      </c>
      <c r="D125" s="154">
        <v>5157996.22</v>
      </c>
      <c r="E125" s="154">
        <v>15371566.560000001</v>
      </c>
      <c r="F125" s="154">
        <v>1380000</v>
      </c>
      <c r="G125" s="154"/>
      <c r="H125" s="154"/>
      <c r="I125" s="154">
        <v>0</v>
      </c>
      <c r="J125" s="154">
        <v>0</v>
      </c>
      <c r="K125" s="154">
        <v>0</v>
      </c>
      <c r="L125" s="154">
        <v>0</v>
      </c>
      <c r="M125" s="154">
        <v>0</v>
      </c>
    </row>
    <row r="126" spans="1:13" x14ac:dyDescent="0.2">
      <c r="A126" s="250" t="s">
        <v>52</v>
      </c>
      <c r="B126" s="154">
        <f t="shared" si="6"/>
        <v>1672588496.3400002</v>
      </c>
      <c r="C126" s="154">
        <v>446799061.99000001</v>
      </c>
      <c r="D126" s="154">
        <v>438598238.91000003</v>
      </c>
      <c r="E126" s="154">
        <v>728501041.44000006</v>
      </c>
      <c r="F126" s="154">
        <v>47488859.689999998</v>
      </c>
      <c r="G126" s="154">
        <v>11201294.310000001</v>
      </c>
      <c r="H126" s="154"/>
      <c r="I126" s="154">
        <v>0</v>
      </c>
      <c r="J126" s="154">
        <v>0</v>
      </c>
      <c r="K126" s="154">
        <v>0</v>
      </c>
      <c r="L126" s="154">
        <v>0</v>
      </c>
      <c r="M126" s="154">
        <v>0</v>
      </c>
    </row>
    <row r="127" spans="1:13" x14ac:dyDescent="0.2">
      <c r="A127" s="250" t="s">
        <v>53</v>
      </c>
      <c r="B127" s="154">
        <f t="shared" si="6"/>
        <v>1458997287.0799999</v>
      </c>
      <c r="C127" s="154">
        <v>278669929.69999999</v>
      </c>
      <c r="D127" s="154">
        <v>299265792.66000003</v>
      </c>
      <c r="E127" s="154">
        <v>838375814.27999997</v>
      </c>
      <c r="F127" s="154">
        <v>38672594.939999998</v>
      </c>
      <c r="G127" s="154">
        <v>4013155.5</v>
      </c>
      <c r="H127" s="154"/>
      <c r="I127" s="154">
        <v>0</v>
      </c>
      <c r="J127" s="154">
        <v>0</v>
      </c>
      <c r="K127" s="154">
        <v>0</v>
      </c>
      <c r="L127" s="154">
        <v>0</v>
      </c>
      <c r="M127" s="154">
        <v>0</v>
      </c>
    </row>
    <row r="128" spans="1:13" x14ac:dyDescent="0.2">
      <c r="A128" s="250" t="s">
        <v>54</v>
      </c>
      <c r="B128" s="154">
        <f t="shared" si="6"/>
        <v>2300504129.1399999</v>
      </c>
      <c r="C128" s="154">
        <v>452239574.05000001</v>
      </c>
      <c r="D128" s="154">
        <v>420815171.01999998</v>
      </c>
      <c r="E128" s="154">
        <v>1284597701.8800001</v>
      </c>
      <c r="F128" s="154">
        <v>139087843.69</v>
      </c>
      <c r="G128" s="154">
        <v>3763838.5</v>
      </c>
      <c r="H128" s="154"/>
      <c r="I128" s="154">
        <v>0</v>
      </c>
      <c r="J128" s="154">
        <v>0</v>
      </c>
      <c r="K128" s="154">
        <v>0</v>
      </c>
      <c r="L128" s="154">
        <v>0</v>
      </c>
      <c r="M128" s="154">
        <v>0</v>
      </c>
    </row>
    <row r="129" spans="1:13" x14ac:dyDescent="0.2">
      <c r="A129" s="250" t="s">
        <v>56</v>
      </c>
      <c r="B129" s="154">
        <f t="shared" si="6"/>
        <v>2435012154.71</v>
      </c>
      <c r="C129" s="154">
        <v>381875018.92000002</v>
      </c>
      <c r="D129" s="154">
        <v>462970516.88999999</v>
      </c>
      <c r="E129" s="154">
        <v>1453145289.52</v>
      </c>
      <c r="F129" s="154">
        <v>137021329.38</v>
      </c>
      <c r="G129" s="154"/>
      <c r="H129" s="154"/>
      <c r="I129" s="154">
        <v>0</v>
      </c>
      <c r="J129" s="154">
        <v>0</v>
      </c>
      <c r="K129" s="154">
        <v>0</v>
      </c>
      <c r="L129" s="154">
        <v>0</v>
      </c>
      <c r="M129" s="154">
        <v>0</v>
      </c>
    </row>
    <row r="130" spans="1:13" x14ac:dyDescent="0.2">
      <c r="A130" s="250" t="s">
        <v>55</v>
      </c>
      <c r="B130" s="154">
        <f t="shared" si="6"/>
        <v>1913492006.4200001</v>
      </c>
      <c r="C130" s="154">
        <v>325817035.01999998</v>
      </c>
      <c r="D130" s="154">
        <v>414607625.11000001</v>
      </c>
      <c r="E130" s="154">
        <v>1033077686.48</v>
      </c>
      <c r="F130" s="154">
        <v>133905659.81</v>
      </c>
      <c r="G130" s="154">
        <v>6084000</v>
      </c>
      <c r="H130" s="154"/>
      <c r="I130" s="154">
        <v>0</v>
      </c>
      <c r="J130" s="154">
        <v>0</v>
      </c>
      <c r="K130" s="154">
        <v>0</v>
      </c>
      <c r="L130" s="154">
        <v>0</v>
      </c>
      <c r="M130" s="154">
        <v>0</v>
      </c>
    </row>
    <row r="131" spans="1:13" x14ac:dyDescent="0.2">
      <c r="A131" s="250" t="s">
        <v>57</v>
      </c>
      <c r="B131" s="154">
        <f t="shared" si="6"/>
        <v>1088353921.1900001</v>
      </c>
      <c r="C131" s="154">
        <v>293290443.50999999</v>
      </c>
      <c r="D131" s="154">
        <v>296941100.73000002</v>
      </c>
      <c r="E131" s="154">
        <v>478996796.13999999</v>
      </c>
      <c r="F131" s="154">
        <v>16337580.810000001</v>
      </c>
      <c r="G131" s="154">
        <v>2788000</v>
      </c>
      <c r="H131" s="154"/>
      <c r="I131" s="154">
        <v>0</v>
      </c>
      <c r="J131" s="154">
        <v>0</v>
      </c>
      <c r="K131" s="154">
        <v>0</v>
      </c>
      <c r="L131" s="154">
        <v>0</v>
      </c>
      <c r="M131" s="154">
        <v>0</v>
      </c>
    </row>
    <row r="132" spans="1:13" x14ac:dyDescent="0.2">
      <c r="A132" s="250" t="s">
        <v>58</v>
      </c>
      <c r="B132" s="154">
        <f t="shared" si="6"/>
        <v>11756682929.139999</v>
      </c>
      <c r="C132" s="154">
        <v>8517765754.75</v>
      </c>
      <c r="D132" s="154">
        <v>1072966210.59</v>
      </c>
      <c r="E132" s="154">
        <v>2016107963.4200001</v>
      </c>
      <c r="F132" s="154">
        <v>149843000.38</v>
      </c>
      <c r="G132" s="154"/>
      <c r="H132" s="154"/>
      <c r="I132" s="154">
        <v>0</v>
      </c>
      <c r="J132" s="154">
        <v>0</v>
      </c>
      <c r="K132" s="154">
        <v>0</v>
      </c>
      <c r="L132" s="154">
        <v>0</v>
      </c>
      <c r="M132" s="154">
        <v>0</v>
      </c>
    </row>
    <row r="133" spans="1:13" x14ac:dyDescent="0.2">
      <c r="A133" s="250" t="s">
        <v>60</v>
      </c>
      <c r="B133" s="154">
        <f t="shared" si="6"/>
        <v>5157833409.5500011</v>
      </c>
      <c r="C133" s="154">
        <v>1242064822.3</v>
      </c>
      <c r="D133" s="154">
        <v>1111841596.6700001</v>
      </c>
      <c r="E133" s="154">
        <v>2500308057.8000002</v>
      </c>
      <c r="F133" s="154">
        <v>293862370.56</v>
      </c>
      <c r="G133" s="154">
        <v>9756562.2200000007</v>
      </c>
      <c r="H133" s="154"/>
      <c r="I133" s="154">
        <v>0</v>
      </c>
      <c r="J133" s="154">
        <v>0</v>
      </c>
      <c r="K133" s="154">
        <v>0</v>
      </c>
      <c r="L133" s="154">
        <v>0</v>
      </c>
      <c r="M133" s="154">
        <v>0</v>
      </c>
    </row>
    <row r="134" spans="1:13" x14ac:dyDescent="0.2">
      <c r="A134" s="250" t="s">
        <v>61</v>
      </c>
      <c r="B134" s="154">
        <f t="shared" si="6"/>
        <v>264227413.29000002</v>
      </c>
      <c r="C134" s="154">
        <v>32138671.27</v>
      </c>
      <c r="D134" s="154">
        <v>51220892.659999996</v>
      </c>
      <c r="E134" s="154">
        <v>168588203.55000001</v>
      </c>
      <c r="F134" s="154">
        <v>12279645.810000001</v>
      </c>
      <c r="G134" s="154"/>
      <c r="H134" s="154"/>
      <c r="I134" s="154">
        <v>0</v>
      </c>
      <c r="J134" s="154">
        <v>0</v>
      </c>
      <c r="K134" s="154">
        <v>0</v>
      </c>
      <c r="L134" s="154">
        <v>0</v>
      </c>
      <c r="M134" s="154">
        <v>0</v>
      </c>
    </row>
    <row r="135" spans="1:13" x14ac:dyDescent="0.2">
      <c r="A135" s="250" t="s">
        <v>62</v>
      </c>
      <c r="B135" s="154">
        <f t="shared" si="6"/>
        <v>7990967094.7300005</v>
      </c>
      <c r="C135" s="154">
        <v>1804321929.72</v>
      </c>
      <c r="D135" s="154">
        <v>1749502656.0899999</v>
      </c>
      <c r="E135" s="154">
        <v>4194916925.3600001</v>
      </c>
      <c r="F135" s="154">
        <v>232079873.06</v>
      </c>
      <c r="G135" s="154">
        <v>10145710.5</v>
      </c>
      <c r="H135" s="154"/>
      <c r="I135" s="154">
        <v>0</v>
      </c>
      <c r="J135" s="154">
        <v>0</v>
      </c>
      <c r="K135" s="154">
        <v>0</v>
      </c>
      <c r="L135" s="154">
        <v>0</v>
      </c>
      <c r="M135" s="154">
        <v>0</v>
      </c>
    </row>
    <row r="136" spans="1:13" ht="15" x14ac:dyDescent="0.2">
      <c r="A136" s="250" t="s">
        <v>63</v>
      </c>
      <c r="B136" s="154">
        <f t="shared" si="6"/>
        <v>3283511366.6599998</v>
      </c>
      <c r="C136" s="154">
        <v>534321925.44</v>
      </c>
      <c r="D136" s="154">
        <v>724839983.72000003</v>
      </c>
      <c r="E136" s="154">
        <v>1812440266.5</v>
      </c>
      <c r="F136" s="154">
        <v>196571370.5</v>
      </c>
      <c r="G136" s="154">
        <v>15337820.5</v>
      </c>
      <c r="H136" s="535"/>
      <c r="I136" s="154">
        <v>0</v>
      </c>
      <c r="J136" s="154">
        <v>0</v>
      </c>
      <c r="K136" s="154">
        <v>0</v>
      </c>
      <c r="L136" s="154">
        <v>0</v>
      </c>
      <c r="M136" s="154">
        <v>0</v>
      </c>
    </row>
    <row r="137" spans="1:13" x14ac:dyDescent="0.2">
      <c r="A137" s="250" t="s">
        <v>64</v>
      </c>
      <c r="B137" s="154">
        <f t="shared" si="6"/>
        <v>648157458.50999999</v>
      </c>
      <c r="C137" s="154">
        <v>149295104.69999999</v>
      </c>
      <c r="D137" s="154">
        <v>144870958.5</v>
      </c>
      <c r="E137" s="154">
        <v>349761306.56</v>
      </c>
      <c r="F137" s="154">
        <v>3705854.25</v>
      </c>
      <c r="G137" s="154">
        <v>524234.5</v>
      </c>
      <c r="H137" s="154"/>
      <c r="I137" s="154">
        <v>0</v>
      </c>
      <c r="J137" s="154">
        <v>0</v>
      </c>
      <c r="K137" s="154">
        <v>0</v>
      </c>
      <c r="L137" s="154">
        <v>0</v>
      </c>
      <c r="M137" s="154">
        <v>0</v>
      </c>
    </row>
    <row r="138" spans="1:13" x14ac:dyDescent="0.2">
      <c r="A138" s="250" t="s">
        <v>65</v>
      </c>
      <c r="B138" s="154">
        <f t="shared" si="6"/>
        <v>1508873551.24</v>
      </c>
      <c r="C138" s="154">
        <v>221877381.12</v>
      </c>
      <c r="D138" s="154">
        <v>270009130.02999997</v>
      </c>
      <c r="E138" s="154">
        <v>827752810.75</v>
      </c>
      <c r="F138" s="154">
        <v>186685957.22</v>
      </c>
      <c r="G138" s="154">
        <v>2548272.12</v>
      </c>
      <c r="H138" s="154"/>
      <c r="I138" s="154">
        <v>0</v>
      </c>
      <c r="J138" s="154">
        <v>0</v>
      </c>
      <c r="K138" s="154">
        <v>0</v>
      </c>
      <c r="L138" s="154">
        <v>0</v>
      </c>
      <c r="M138" s="154">
        <v>0</v>
      </c>
    </row>
    <row r="139" spans="1:13" x14ac:dyDescent="0.2">
      <c r="A139" s="251" t="s">
        <v>66</v>
      </c>
      <c r="B139" s="154">
        <f t="shared" si="6"/>
        <v>2206720764.1300001</v>
      </c>
      <c r="C139" s="154">
        <v>648846742.90999997</v>
      </c>
      <c r="D139" s="154">
        <v>504859926.38999999</v>
      </c>
      <c r="E139" s="154">
        <v>971112829.83000004</v>
      </c>
      <c r="F139" s="154">
        <v>74620449.879999995</v>
      </c>
      <c r="G139" s="154">
        <v>7280815.1200000001</v>
      </c>
      <c r="H139" s="154"/>
      <c r="I139" s="154">
        <v>0</v>
      </c>
      <c r="J139" s="154">
        <v>0</v>
      </c>
      <c r="K139" s="154">
        <v>0</v>
      </c>
      <c r="L139" s="154">
        <v>0</v>
      </c>
      <c r="M139" s="154">
        <v>0</v>
      </c>
    </row>
    <row r="140" spans="1:13" ht="13.5" thickBot="1" x14ac:dyDescent="0.25">
      <c r="A140" s="250" t="s">
        <v>59</v>
      </c>
      <c r="B140" s="268">
        <f t="shared" si="6"/>
        <v>4145259879.8899999</v>
      </c>
      <c r="C140" s="157">
        <v>981990812.40999997</v>
      </c>
      <c r="D140" s="157">
        <v>1091372998.96</v>
      </c>
      <c r="E140" s="157">
        <v>1898024131.3</v>
      </c>
      <c r="F140" s="157">
        <v>169801189.22</v>
      </c>
      <c r="G140" s="157">
        <v>4070748</v>
      </c>
      <c r="H140" s="157"/>
      <c r="I140" s="157">
        <v>0</v>
      </c>
      <c r="J140" s="157">
        <v>0</v>
      </c>
      <c r="K140" s="157">
        <v>0</v>
      </c>
      <c r="L140" s="157">
        <v>0</v>
      </c>
      <c r="M140" s="157">
        <v>0</v>
      </c>
    </row>
    <row r="141" spans="1:13" ht="13.5" thickTop="1" x14ac:dyDescent="0.2">
      <c r="A141" s="257" t="s">
        <v>4</v>
      </c>
      <c r="B141" s="156">
        <f t="shared" si="6"/>
        <v>60838897153.470001</v>
      </c>
      <c r="C141" s="156">
        <f>SUM(C122:C140)</f>
        <v>20042575700.5</v>
      </c>
      <c r="D141" s="156">
        <f>SUM(D122:D140)</f>
        <v>12082213226.579998</v>
      </c>
      <c r="E141" s="156">
        <f>SUM(E122:E140)</f>
        <v>26251130770.110001</v>
      </c>
      <c r="F141" s="156">
        <f>SUM(F122:F140)</f>
        <v>2358434772.6399994</v>
      </c>
      <c r="G141" s="156">
        <f>SUM(G122:G140)</f>
        <v>104542683.64000002</v>
      </c>
      <c r="H141" s="162">
        <f t="shared" ref="H141:M141" si="7">SUM(H122:H140)</f>
        <v>0</v>
      </c>
      <c r="I141" s="162">
        <f t="shared" si="7"/>
        <v>0</v>
      </c>
      <c r="J141" s="162">
        <f t="shared" si="7"/>
        <v>0</v>
      </c>
      <c r="K141" s="162">
        <f t="shared" si="7"/>
        <v>0</v>
      </c>
      <c r="L141" s="162">
        <f t="shared" si="7"/>
        <v>0</v>
      </c>
      <c r="M141" s="162">
        <f t="shared" si="7"/>
        <v>0</v>
      </c>
    </row>
    <row r="142" spans="1:13" x14ac:dyDescent="0.2">
      <c r="A142" s="217"/>
      <c r="B142" s="218"/>
      <c r="C142" s="218"/>
      <c r="D142" s="218"/>
      <c r="E142" s="218"/>
      <c r="F142" s="218"/>
      <c r="G142" s="218"/>
      <c r="H142" s="219"/>
      <c r="I142" s="219"/>
      <c r="J142" s="219"/>
      <c r="K142" s="219"/>
      <c r="L142" s="219"/>
      <c r="M142" s="219"/>
    </row>
    <row r="144" spans="1:13" x14ac:dyDescent="0.2">
      <c r="A144" s="318" t="s">
        <v>204</v>
      </c>
      <c r="B144" s="319"/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20"/>
    </row>
    <row r="145" spans="1:29" s="326" customFormat="1" x14ac:dyDescent="0.2">
      <c r="A145" s="321"/>
      <c r="B145" s="322" t="s">
        <v>4</v>
      </c>
      <c r="C145" s="323" t="s">
        <v>37</v>
      </c>
      <c r="D145" s="323" t="s">
        <v>38</v>
      </c>
      <c r="E145" s="324" t="s">
        <v>39</v>
      </c>
      <c r="F145" s="325" t="s">
        <v>40</v>
      </c>
      <c r="G145" s="325" t="s">
        <v>41</v>
      </c>
      <c r="H145" s="325" t="s">
        <v>42</v>
      </c>
      <c r="I145" s="325" t="s">
        <v>43</v>
      </c>
      <c r="J145" s="325" t="s">
        <v>44</v>
      </c>
      <c r="K145" s="325" t="s">
        <v>45</v>
      </c>
      <c r="L145" s="325" t="s">
        <v>46</v>
      </c>
      <c r="M145" s="323" t="s">
        <v>47</v>
      </c>
    </row>
    <row r="146" spans="1:29" x14ac:dyDescent="0.2">
      <c r="A146" s="108"/>
      <c r="B146" s="107"/>
      <c r="C146" s="123"/>
      <c r="D146" s="123"/>
      <c r="E146" s="136"/>
      <c r="F146" s="123"/>
      <c r="G146" s="123"/>
      <c r="H146" s="123"/>
      <c r="I146" s="123"/>
      <c r="J146" s="123"/>
      <c r="K146" s="123"/>
      <c r="L146" s="123"/>
      <c r="M146" s="123"/>
    </row>
    <row r="147" spans="1:29" ht="25.5" x14ac:dyDescent="0.2">
      <c r="A147" s="134" t="s">
        <v>68</v>
      </c>
      <c r="B147" s="177" t="s">
        <v>16</v>
      </c>
      <c r="C147" s="129" t="s">
        <v>16</v>
      </c>
      <c r="D147" s="129" t="s">
        <v>16</v>
      </c>
      <c r="E147" s="127" t="s">
        <v>16</v>
      </c>
      <c r="F147" s="129" t="s">
        <v>16</v>
      </c>
      <c r="G147" s="129" t="s">
        <v>16</v>
      </c>
      <c r="H147" s="129" t="s">
        <v>16</v>
      </c>
      <c r="I147" s="129" t="s">
        <v>16</v>
      </c>
      <c r="J147" s="129" t="s">
        <v>16</v>
      </c>
      <c r="K147" s="129" t="s">
        <v>16</v>
      </c>
      <c r="L147" s="129" t="s">
        <v>16</v>
      </c>
      <c r="M147" s="129" t="s">
        <v>16</v>
      </c>
    </row>
    <row r="148" spans="1:29" x14ac:dyDescent="0.2">
      <c r="A148" s="253" t="s">
        <v>75</v>
      </c>
      <c r="B148" s="270">
        <f>SUM(C148:M148)</f>
        <v>60837841566.510002</v>
      </c>
      <c r="C148" s="270">
        <v>20042046090.509998</v>
      </c>
      <c r="D148" s="270">
        <v>12082213226.57</v>
      </c>
      <c r="E148" s="270">
        <v>26251130770.09</v>
      </c>
      <c r="F148" s="270">
        <v>2357908795.6799998</v>
      </c>
      <c r="G148" s="270">
        <v>104542683.66</v>
      </c>
      <c r="H148" s="271">
        <v>0</v>
      </c>
      <c r="I148" s="271">
        <v>0</v>
      </c>
      <c r="J148" s="271">
        <v>0</v>
      </c>
      <c r="K148" s="271">
        <v>0</v>
      </c>
      <c r="L148" s="271">
        <v>0</v>
      </c>
      <c r="M148" s="271">
        <v>0</v>
      </c>
    </row>
    <row r="149" spans="1:29" x14ac:dyDescent="0.2">
      <c r="A149" s="269" t="s">
        <v>69</v>
      </c>
      <c r="B149" s="272">
        <f t="shared" ref="B149:B153" si="8">SUM(C149:M149)</f>
        <v>1055586.94</v>
      </c>
      <c r="C149" s="202">
        <v>529610</v>
      </c>
      <c r="D149" s="202"/>
      <c r="E149" s="202"/>
      <c r="F149" s="202">
        <v>525976.93999999994</v>
      </c>
      <c r="G149" s="202"/>
      <c r="H149" s="195">
        <v>0</v>
      </c>
      <c r="I149" s="195">
        <v>0</v>
      </c>
      <c r="J149" s="195">
        <v>0</v>
      </c>
      <c r="K149" s="195">
        <v>0</v>
      </c>
      <c r="L149" s="195">
        <v>0</v>
      </c>
      <c r="M149" s="195">
        <v>0</v>
      </c>
      <c r="N149" s="327"/>
    </row>
    <row r="150" spans="1:29" x14ac:dyDescent="0.2">
      <c r="A150" s="254" t="s">
        <v>70</v>
      </c>
      <c r="B150" s="158">
        <f t="shared" si="8"/>
        <v>0</v>
      </c>
      <c r="C150" s="200">
        <v>0</v>
      </c>
      <c r="D150" s="200">
        <v>0</v>
      </c>
      <c r="E150" s="201">
        <v>0</v>
      </c>
      <c r="F150" s="202">
        <v>0</v>
      </c>
      <c r="G150" s="202">
        <v>0</v>
      </c>
      <c r="H150" s="195">
        <v>0</v>
      </c>
      <c r="I150" s="195">
        <v>0</v>
      </c>
      <c r="J150" s="195">
        <v>0</v>
      </c>
      <c r="K150" s="195">
        <v>0</v>
      </c>
      <c r="L150" s="195">
        <v>0</v>
      </c>
      <c r="M150" s="196">
        <v>0</v>
      </c>
    </row>
    <row r="151" spans="1:29" x14ac:dyDescent="0.2">
      <c r="A151" s="254" t="s">
        <v>71</v>
      </c>
      <c r="B151" s="158">
        <f t="shared" si="8"/>
        <v>0</v>
      </c>
      <c r="C151" s="200">
        <v>0</v>
      </c>
      <c r="D151" s="200">
        <v>0</v>
      </c>
      <c r="E151" s="201">
        <v>0</v>
      </c>
      <c r="F151" s="202">
        <v>0</v>
      </c>
      <c r="G151" s="202">
        <v>0</v>
      </c>
      <c r="H151" s="195">
        <v>0</v>
      </c>
      <c r="I151" s="195">
        <v>0</v>
      </c>
      <c r="J151" s="195">
        <v>0</v>
      </c>
      <c r="K151" s="195">
        <v>0</v>
      </c>
      <c r="L151" s="195">
        <v>0</v>
      </c>
      <c r="M151" s="196">
        <v>0</v>
      </c>
    </row>
    <row r="152" spans="1:29" x14ac:dyDescent="0.2">
      <c r="A152" s="254" t="s">
        <v>72</v>
      </c>
      <c r="B152" s="158">
        <f t="shared" si="8"/>
        <v>0</v>
      </c>
      <c r="C152" s="200">
        <v>0</v>
      </c>
      <c r="D152" s="200">
        <v>0</v>
      </c>
      <c r="E152" s="201">
        <v>0</v>
      </c>
      <c r="F152" s="202">
        <v>0</v>
      </c>
      <c r="G152" s="202">
        <v>0</v>
      </c>
      <c r="H152" s="195">
        <v>0</v>
      </c>
      <c r="I152" s="195">
        <v>0</v>
      </c>
      <c r="J152" s="195">
        <v>0</v>
      </c>
      <c r="K152" s="195">
        <v>0</v>
      </c>
      <c r="L152" s="195">
        <v>0</v>
      </c>
      <c r="M152" s="196">
        <v>0</v>
      </c>
    </row>
    <row r="153" spans="1:29" ht="13.5" thickBot="1" x14ac:dyDescent="0.25">
      <c r="A153" s="255" t="s">
        <v>73</v>
      </c>
      <c r="B153" s="158">
        <f t="shared" si="8"/>
        <v>0</v>
      </c>
      <c r="C153" s="203">
        <v>0</v>
      </c>
      <c r="D153" s="203">
        <v>0</v>
      </c>
      <c r="E153" s="204">
        <v>0</v>
      </c>
      <c r="F153" s="205">
        <v>0</v>
      </c>
      <c r="G153" s="205">
        <v>0</v>
      </c>
      <c r="H153" s="197">
        <v>0</v>
      </c>
      <c r="I153" s="197">
        <v>0</v>
      </c>
      <c r="J153" s="197">
        <v>0</v>
      </c>
      <c r="K153" s="197">
        <v>0</v>
      </c>
      <c r="L153" s="197">
        <v>0</v>
      </c>
      <c r="M153" s="198">
        <v>0</v>
      </c>
    </row>
    <row r="154" spans="1:29" ht="13.5" thickTop="1" x14ac:dyDescent="0.2">
      <c r="A154" s="256" t="s">
        <v>4</v>
      </c>
      <c r="B154" s="160">
        <f>SUM(B148:B153)</f>
        <v>60838897153.450005</v>
      </c>
      <c r="C154" s="160">
        <f t="shared" ref="C154:M154" si="9">SUM(C148:C153)</f>
        <v>20042575700.509998</v>
      </c>
      <c r="D154" s="160">
        <f t="shared" si="9"/>
        <v>12082213226.57</v>
      </c>
      <c r="E154" s="160">
        <f t="shared" si="9"/>
        <v>26251130770.09</v>
      </c>
      <c r="F154" s="160">
        <f t="shared" si="9"/>
        <v>2358434772.6199999</v>
      </c>
      <c r="G154" s="160">
        <f t="shared" si="9"/>
        <v>104542683.66</v>
      </c>
      <c r="H154" s="160">
        <f t="shared" si="9"/>
        <v>0</v>
      </c>
      <c r="I154" s="160">
        <f t="shared" si="9"/>
        <v>0</v>
      </c>
      <c r="J154" s="160">
        <f t="shared" si="9"/>
        <v>0</v>
      </c>
      <c r="K154" s="160">
        <f t="shared" si="9"/>
        <v>0</v>
      </c>
      <c r="L154" s="160">
        <f t="shared" si="9"/>
        <v>0</v>
      </c>
      <c r="M154" s="161">
        <f t="shared" si="9"/>
        <v>0</v>
      </c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</row>
    <row r="155" spans="1:29" x14ac:dyDescent="0.2">
      <c r="A155" s="178"/>
      <c r="B155" s="220"/>
      <c r="C155" s="220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</row>
    <row r="156" spans="1:29" x14ac:dyDescent="0.2"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</row>
    <row r="157" spans="1:29" x14ac:dyDescent="0.2">
      <c r="A157" s="318" t="s">
        <v>205</v>
      </c>
      <c r="B157" s="319"/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20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</row>
    <row r="158" spans="1:29" ht="15" x14ac:dyDescent="0.2">
      <c r="A158" s="321"/>
      <c r="B158" s="322" t="s">
        <v>4</v>
      </c>
      <c r="C158" s="323" t="s">
        <v>37</v>
      </c>
      <c r="D158" s="323" t="s">
        <v>38</v>
      </c>
      <c r="E158" s="324" t="s">
        <v>39</v>
      </c>
      <c r="F158" s="325" t="s">
        <v>40</v>
      </c>
      <c r="G158" s="325" t="s">
        <v>41</v>
      </c>
      <c r="H158" s="325" t="s">
        <v>42</v>
      </c>
      <c r="I158" s="325" t="s">
        <v>43</v>
      </c>
      <c r="J158" s="325" t="s">
        <v>44</v>
      </c>
      <c r="K158" s="325" t="s">
        <v>45</v>
      </c>
      <c r="L158" s="325" t="s">
        <v>46</v>
      </c>
      <c r="M158" s="323" t="s">
        <v>47</v>
      </c>
      <c r="O158" s="307"/>
      <c r="P158" s="539"/>
      <c r="Q158" s="539"/>
      <c r="R158" s="539"/>
      <c r="S158" s="539"/>
      <c r="T158" s="539"/>
      <c r="U158" s="539"/>
      <c r="V158" s="539"/>
      <c r="W158" s="539"/>
      <c r="X158" s="539"/>
      <c r="Y158" s="539"/>
      <c r="Z158" s="539"/>
      <c r="AA158" s="539"/>
      <c r="AB158" s="539"/>
      <c r="AC158" s="307"/>
    </row>
    <row r="159" spans="1:29" ht="15" x14ac:dyDescent="0.2">
      <c r="A159" s="258"/>
      <c r="B159" s="107"/>
      <c r="C159" s="123"/>
      <c r="D159" s="123"/>
      <c r="E159" s="136"/>
      <c r="F159" s="123"/>
      <c r="G159" s="123"/>
      <c r="H159" s="123"/>
      <c r="I159" s="123"/>
      <c r="J159" s="123"/>
      <c r="K159" s="123"/>
      <c r="L159" s="123"/>
      <c r="M159" s="123"/>
      <c r="N159" s="326"/>
      <c r="O159" s="540"/>
      <c r="P159" s="539"/>
      <c r="Q159" s="541"/>
      <c r="R159" s="541"/>
      <c r="S159" s="541"/>
      <c r="T159" s="541"/>
      <c r="U159" s="541"/>
      <c r="V159" s="541"/>
      <c r="W159" s="541"/>
      <c r="X159" s="541"/>
      <c r="Y159" s="541"/>
      <c r="Z159" s="541"/>
      <c r="AA159" s="541"/>
      <c r="AB159" s="541"/>
      <c r="AC159" s="307"/>
    </row>
    <row r="160" spans="1:29" ht="25.5" x14ac:dyDescent="0.2">
      <c r="A160" s="259" t="s">
        <v>68</v>
      </c>
      <c r="B160" s="177" t="s">
        <v>16</v>
      </c>
      <c r="C160" s="129" t="s">
        <v>16</v>
      </c>
      <c r="D160" s="129" t="s">
        <v>16</v>
      </c>
      <c r="E160" s="127" t="s">
        <v>16</v>
      </c>
      <c r="F160" s="129" t="s">
        <v>16</v>
      </c>
      <c r="G160" s="129" t="s">
        <v>16</v>
      </c>
      <c r="H160" s="129" t="s">
        <v>16</v>
      </c>
      <c r="I160" s="129" t="s">
        <v>16</v>
      </c>
      <c r="J160" s="129" t="s">
        <v>16</v>
      </c>
      <c r="K160" s="129" t="s">
        <v>16</v>
      </c>
      <c r="L160" s="129" t="s">
        <v>16</v>
      </c>
      <c r="M160" s="129" t="s">
        <v>16</v>
      </c>
      <c r="O160" s="307"/>
      <c r="P160" s="539"/>
      <c r="Q160" s="541"/>
      <c r="R160" s="541"/>
      <c r="S160" s="541"/>
      <c r="T160" s="541"/>
      <c r="U160" s="541"/>
      <c r="V160" s="541"/>
      <c r="W160" s="541"/>
      <c r="X160" s="541"/>
      <c r="Y160" s="541"/>
      <c r="Z160" s="541"/>
      <c r="AA160" s="541"/>
      <c r="AB160" s="541"/>
      <c r="AC160" s="307"/>
    </row>
    <row r="161" spans="1:30" ht="15" x14ac:dyDescent="0.2">
      <c r="A161" s="254" t="s">
        <v>115</v>
      </c>
      <c r="B161" s="328">
        <f>SUM(C161:M161)</f>
        <v>17414002399.16</v>
      </c>
      <c r="C161" s="329">
        <v>3563586376.46</v>
      </c>
      <c r="D161" s="330">
        <v>2467805735.5599999</v>
      </c>
      <c r="E161" s="330">
        <v>11250106025.08</v>
      </c>
      <c r="F161" s="330">
        <v>126040188.56</v>
      </c>
      <c r="G161" s="330">
        <v>6464073.5</v>
      </c>
      <c r="H161" s="331"/>
      <c r="I161" s="332">
        <v>0</v>
      </c>
      <c r="J161" s="328">
        <v>0</v>
      </c>
      <c r="K161" s="333">
        <v>0</v>
      </c>
      <c r="L161" s="333">
        <v>0</v>
      </c>
      <c r="M161" s="328">
        <v>0</v>
      </c>
      <c r="O161" s="307"/>
      <c r="P161" s="539"/>
      <c r="Q161" s="541"/>
      <c r="R161" s="541"/>
      <c r="S161" s="541"/>
      <c r="T161" s="541"/>
      <c r="U161" s="541"/>
      <c r="V161" s="541"/>
      <c r="W161" s="541"/>
      <c r="X161" s="541"/>
      <c r="Y161" s="541"/>
      <c r="Z161" s="541"/>
      <c r="AA161" s="541"/>
      <c r="AB161" s="541"/>
      <c r="AC161" s="307"/>
    </row>
    <row r="162" spans="1:30" ht="15" x14ac:dyDescent="0.2">
      <c r="A162" s="254" t="s">
        <v>116</v>
      </c>
      <c r="B162" s="332">
        <f>SUM(C162:M162)</f>
        <v>16738360920.92</v>
      </c>
      <c r="C162" s="334">
        <v>4639089764.2799997</v>
      </c>
      <c r="D162" s="335">
        <v>2477307500.4099998</v>
      </c>
      <c r="E162" s="335">
        <v>8296152725.1999998</v>
      </c>
      <c r="F162" s="335">
        <v>1307728226.53</v>
      </c>
      <c r="G162" s="335">
        <v>18082704.5</v>
      </c>
      <c r="H162" s="331"/>
      <c r="I162" s="332">
        <v>0</v>
      </c>
      <c r="J162" s="332">
        <v>0</v>
      </c>
      <c r="K162" s="331">
        <v>0</v>
      </c>
      <c r="L162" s="331">
        <v>0</v>
      </c>
      <c r="M162" s="332">
        <v>0</v>
      </c>
      <c r="O162" s="307"/>
      <c r="P162" s="539"/>
      <c r="Q162" s="541"/>
      <c r="R162" s="541"/>
      <c r="S162" s="541"/>
      <c r="T162" s="541"/>
      <c r="U162" s="541"/>
      <c r="V162" s="541"/>
      <c r="W162" s="541"/>
      <c r="X162" s="541"/>
      <c r="Y162" s="541"/>
      <c r="Z162" s="541"/>
      <c r="AA162" s="541"/>
      <c r="AB162" s="541"/>
      <c r="AC162" s="307"/>
    </row>
    <row r="163" spans="1:30" ht="18.75" x14ac:dyDescent="0.25">
      <c r="A163" s="254" t="s">
        <v>117</v>
      </c>
      <c r="B163" s="332">
        <f>SUM(C163:M163)</f>
        <v>11517340439.32</v>
      </c>
      <c r="C163" s="334">
        <v>3851302128.25</v>
      </c>
      <c r="D163" s="335">
        <v>2730404276.4000001</v>
      </c>
      <c r="E163" s="335">
        <v>4293852084.73</v>
      </c>
      <c r="F163" s="335">
        <v>584136646.75</v>
      </c>
      <c r="G163" s="335">
        <v>57645303.189999998</v>
      </c>
      <c r="H163" s="331"/>
      <c r="I163" s="332">
        <v>0</v>
      </c>
      <c r="J163" s="332">
        <v>0</v>
      </c>
      <c r="K163" s="331">
        <v>0</v>
      </c>
      <c r="L163" s="331">
        <v>0</v>
      </c>
      <c r="M163" s="332">
        <v>0</v>
      </c>
      <c r="O163" s="307"/>
      <c r="P163" s="542"/>
      <c r="Q163" s="543"/>
      <c r="R163" s="543"/>
      <c r="S163" s="543"/>
      <c r="T163" s="543"/>
      <c r="U163" s="543"/>
      <c r="V163" s="543"/>
      <c r="W163" s="543"/>
      <c r="X163" s="543"/>
      <c r="Y163" s="543"/>
      <c r="Z163" s="543"/>
      <c r="AA163" s="543"/>
      <c r="AB163" s="538"/>
      <c r="AC163" s="307"/>
    </row>
    <row r="164" spans="1:30" x14ac:dyDescent="0.2">
      <c r="A164" s="254" t="s">
        <v>118</v>
      </c>
      <c r="B164" s="332">
        <f>SUM(C164:M164)</f>
        <v>9958523525.7099991</v>
      </c>
      <c r="C164" s="334">
        <v>4337492927.0500002</v>
      </c>
      <c r="D164" s="335">
        <v>3311050364.9899998</v>
      </c>
      <c r="E164" s="335">
        <v>2006503722.0799999</v>
      </c>
      <c r="F164" s="335">
        <v>282762488.58999997</v>
      </c>
      <c r="G164" s="335">
        <v>20714023</v>
      </c>
      <c r="H164" s="331"/>
      <c r="I164" s="332">
        <v>0</v>
      </c>
      <c r="J164" s="332">
        <v>0</v>
      </c>
      <c r="K164" s="331">
        <v>0</v>
      </c>
      <c r="L164" s="331">
        <v>0</v>
      </c>
      <c r="M164" s="332">
        <v>0</v>
      </c>
      <c r="O164" s="307"/>
      <c r="P164" s="307"/>
      <c r="Q164" s="307"/>
      <c r="R164" s="307"/>
      <c r="S164" s="307"/>
      <c r="T164" s="307"/>
      <c r="U164" s="307"/>
      <c r="V164" s="307"/>
      <c r="W164" s="307"/>
      <c r="X164" s="307"/>
      <c r="Y164" s="307"/>
      <c r="Z164" s="307"/>
      <c r="AA164" s="307"/>
      <c r="AB164" s="307"/>
      <c r="AC164" s="307"/>
    </row>
    <row r="165" spans="1:30" ht="13.5" thickBot="1" x14ac:dyDescent="0.25">
      <c r="A165" s="255" t="s">
        <v>119</v>
      </c>
      <c r="B165" s="336">
        <f>SUM(C165:M165)</f>
        <v>5210669868.3400002</v>
      </c>
      <c r="C165" s="337">
        <v>3651104504.46</v>
      </c>
      <c r="D165" s="337">
        <v>1095645349.22</v>
      </c>
      <c r="E165" s="337">
        <v>404516213</v>
      </c>
      <c r="F165" s="337">
        <v>57767222.189999998</v>
      </c>
      <c r="G165" s="337">
        <v>1636579.47</v>
      </c>
      <c r="H165" s="338"/>
      <c r="I165" s="336">
        <v>0</v>
      </c>
      <c r="J165" s="336">
        <v>0</v>
      </c>
      <c r="K165" s="338">
        <v>0</v>
      </c>
      <c r="L165" s="338">
        <v>0</v>
      </c>
      <c r="M165" s="336">
        <v>0</v>
      </c>
      <c r="O165" s="307"/>
      <c r="P165" s="307"/>
      <c r="Q165" s="307"/>
      <c r="R165" s="307"/>
      <c r="S165" s="307"/>
      <c r="T165" s="307"/>
      <c r="U165" s="307"/>
      <c r="V165" s="307"/>
      <c r="W165" s="307"/>
      <c r="X165" s="307"/>
      <c r="Y165" s="307"/>
      <c r="Z165" s="307"/>
      <c r="AA165" s="307"/>
      <c r="AB165" s="307"/>
      <c r="AC165" s="307"/>
    </row>
    <row r="166" spans="1:30" ht="13.5" thickTop="1" x14ac:dyDescent="0.2">
      <c r="A166" s="254" t="s">
        <v>4</v>
      </c>
      <c r="B166" s="339">
        <f>SUM(B161:B165)</f>
        <v>60838897153.449997</v>
      </c>
      <c r="C166" s="339">
        <f>SUM(C161:C165)</f>
        <v>20042575700.5</v>
      </c>
      <c r="D166" s="339">
        <f t="shared" ref="D166:M166" si="10">SUM(D161:D165)</f>
        <v>12082213226.579998</v>
      </c>
      <c r="E166" s="339">
        <f t="shared" si="10"/>
        <v>26251130770.089996</v>
      </c>
      <c r="F166" s="339">
        <f t="shared" si="10"/>
        <v>2358434772.6199999</v>
      </c>
      <c r="G166" s="339">
        <f t="shared" si="10"/>
        <v>104542683.66</v>
      </c>
      <c r="H166" s="339">
        <f t="shared" si="10"/>
        <v>0</v>
      </c>
      <c r="I166" s="339">
        <f t="shared" si="10"/>
        <v>0</v>
      </c>
      <c r="J166" s="339">
        <f t="shared" si="10"/>
        <v>0</v>
      </c>
      <c r="K166" s="339">
        <f t="shared" si="10"/>
        <v>0</v>
      </c>
      <c r="L166" s="339">
        <f t="shared" si="10"/>
        <v>0</v>
      </c>
      <c r="M166" s="339">
        <f t="shared" si="10"/>
        <v>0</v>
      </c>
      <c r="N166" s="327"/>
      <c r="O166" s="307"/>
      <c r="P166" s="307"/>
      <c r="Q166" s="307"/>
      <c r="R166" s="307"/>
      <c r="S166" s="307"/>
      <c r="T166" s="307"/>
      <c r="U166" s="307"/>
      <c r="V166" s="307"/>
      <c r="W166" s="307"/>
      <c r="X166" s="307"/>
      <c r="Y166" s="307"/>
      <c r="Z166" s="307"/>
      <c r="AA166" s="307"/>
      <c r="AB166" s="307"/>
      <c r="AC166" s="307"/>
      <c r="AD166" s="307"/>
    </row>
    <row r="167" spans="1:30" x14ac:dyDescent="0.2">
      <c r="A167" s="178"/>
      <c r="B167" s="340"/>
      <c r="C167" s="340"/>
      <c r="D167" s="340"/>
      <c r="E167" s="340"/>
      <c r="F167" s="340"/>
      <c r="G167" s="340"/>
      <c r="H167" s="340"/>
      <c r="I167" s="340"/>
      <c r="J167" s="340"/>
      <c r="K167" s="340"/>
      <c r="L167" s="340"/>
      <c r="M167" s="340"/>
      <c r="N167" s="307"/>
      <c r="O167" s="307"/>
      <c r="P167" s="307"/>
      <c r="Q167" s="307"/>
      <c r="R167" s="307"/>
      <c r="S167" s="307"/>
      <c r="T167" s="307"/>
      <c r="U167" s="307"/>
      <c r="V167" s="307"/>
      <c r="W167" s="307"/>
      <c r="X167" s="307"/>
      <c r="Y167" s="307"/>
      <c r="Z167" s="307"/>
      <c r="AA167" s="307"/>
      <c r="AB167" s="307"/>
      <c r="AC167" s="307"/>
      <c r="AD167" s="307"/>
    </row>
    <row r="168" spans="1:30" x14ac:dyDescent="0.2">
      <c r="A168" s="307"/>
      <c r="O168" s="307"/>
      <c r="P168" s="307"/>
      <c r="Q168" s="307"/>
      <c r="R168" s="307"/>
      <c r="S168" s="307"/>
      <c r="T168" s="307"/>
      <c r="U168" s="307"/>
      <c r="V168" s="307"/>
      <c r="W168" s="307"/>
      <c r="X168" s="307"/>
      <c r="Y168" s="307"/>
      <c r="Z168" s="307"/>
      <c r="AA168" s="307"/>
      <c r="AB168" s="307"/>
      <c r="AC168" s="307"/>
      <c r="AD168" s="307"/>
    </row>
    <row r="169" spans="1:30" ht="14.25" x14ac:dyDescent="0.2">
      <c r="A169" s="318" t="s">
        <v>217</v>
      </c>
      <c r="B169" s="319"/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20"/>
      <c r="O169" s="536"/>
      <c r="P169" s="536"/>
      <c r="Q169" s="536"/>
      <c r="R169" s="536"/>
      <c r="S169" s="536"/>
      <c r="T169" s="536"/>
      <c r="U169" s="536"/>
      <c r="V169" s="536"/>
      <c r="W169" s="536"/>
      <c r="X169" s="536"/>
      <c r="Y169" s="536"/>
      <c r="Z169" s="536"/>
      <c r="AA169" s="536"/>
      <c r="AB169" s="307"/>
      <c r="AC169" s="307"/>
      <c r="AD169" s="307"/>
    </row>
    <row r="170" spans="1:30" ht="15" x14ac:dyDescent="0.2">
      <c r="A170" s="321"/>
      <c r="B170" s="322" t="s">
        <v>4</v>
      </c>
      <c r="C170" s="323" t="s">
        <v>37</v>
      </c>
      <c r="D170" s="323" t="s">
        <v>38</v>
      </c>
      <c r="E170" s="324" t="s">
        <v>39</v>
      </c>
      <c r="F170" s="325" t="s">
        <v>40</v>
      </c>
      <c r="G170" s="325" t="s">
        <v>41</v>
      </c>
      <c r="H170" s="325" t="s">
        <v>42</v>
      </c>
      <c r="I170" s="325" t="s">
        <v>43</v>
      </c>
      <c r="J170" s="325" t="s">
        <v>44</v>
      </c>
      <c r="K170" s="325" t="s">
        <v>45</v>
      </c>
      <c r="L170" s="325" t="s">
        <v>46</v>
      </c>
      <c r="M170" s="323" t="s">
        <v>47</v>
      </c>
      <c r="O170" s="539"/>
      <c r="P170" s="539"/>
      <c r="Q170" s="539"/>
      <c r="R170" s="539"/>
      <c r="S170" s="539"/>
      <c r="T170" s="539"/>
      <c r="U170" s="539"/>
      <c r="V170" s="539"/>
      <c r="W170" s="539"/>
      <c r="X170" s="539"/>
      <c r="Y170" s="539"/>
      <c r="Z170" s="539"/>
      <c r="AA170" s="539"/>
      <c r="AB170" s="307"/>
      <c r="AC170" s="307"/>
      <c r="AD170" s="307"/>
    </row>
    <row r="171" spans="1:30" ht="15" x14ac:dyDescent="0.2">
      <c r="A171" s="258"/>
      <c r="B171" s="107"/>
      <c r="C171" s="123"/>
      <c r="D171" s="123"/>
      <c r="E171" s="136"/>
      <c r="F171" s="123"/>
      <c r="G171" s="123"/>
      <c r="H171" s="123"/>
      <c r="I171" s="123"/>
      <c r="J171" s="123"/>
      <c r="K171" s="123"/>
      <c r="L171" s="123"/>
      <c r="M171" s="123"/>
      <c r="O171" s="539"/>
      <c r="P171" s="541"/>
      <c r="Q171" s="541"/>
      <c r="R171" s="541"/>
      <c r="S171" s="541"/>
      <c r="T171" s="541"/>
      <c r="U171" s="541"/>
      <c r="V171" s="541"/>
      <c r="W171" s="541"/>
      <c r="X171" s="541"/>
      <c r="Y171" s="541"/>
      <c r="Z171" s="541"/>
      <c r="AA171" s="541"/>
      <c r="AB171" s="307"/>
      <c r="AC171" s="307"/>
      <c r="AD171" s="307"/>
    </row>
    <row r="172" spans="1:30" ht="25.5" x14ac:dyDescent="0.2">
      <c r="A172" s="259"/>
      <c r="B172" s="177" t="s">
        <v>16</v>
      </c>
      <c r="C172" s="129" t="s">
        <v>16</v>
      </c>
      <c r="D172" s="129" t="s">
        <v>16</v>
      </c>
      <c r="E172" s="127" t="s">
        <v>16</v>
      </c>
      <c r="F172" s="129" t="s">
        <v>16</v>
      </c>
      <c r="G172" s="129" t="s">
        <v>16</v>
      </c>
      <c r="H172" s="129" t="s">
        <v>16</v>
      </c>
      <c r="I172" s="129" t="s">
        <v>16</v>
      </c>
      <c r="J172" s="129" t="s">
        <v>16</v>
      </c>
      <c r="K172" s="129" t="s">
        <v>16</v>
      </c>
      <c r="L172" s="129" t="s">
        <v>16</v>
      </c>
      <c r="M172" s="129" t="s">
        <v>16</v>
      </c>
      <c r="O172" s="539"/>
      <c r="P172" s="541"/>
      <c r="Q172" s="541"/>
      <c r="R172" s="541"/>
      <c r="S172" s="541"/>
      <c r="T172" s="541"/>
      <c r="U172" s="541"/>
      <c r="V172" s="541"/>
      <c r="W172" s="541"/>
      <c r="X172" s="541"/>
      <c r="Y172" s="541"/>
      <c r="Z172" s="541"/>
      <c r="AA172" s="541"/>
      <c r="AB172" s="307"/>
      <c r="AC172" s="307"/>
      <c r="AD172" s="307"/>
    </row>
    <row r="173" spans="1:30" ht="15" x14ac:dyDescent="0.2">
      <c r="A173" s="269" t="s">
        <v>122</v>
      </c>
      <c r="B173" s="548">
        <f>SUM(C173:M173)</f>
        <v>43114987057.310005</v>
      </c>
      <c r="C173" s="550">
        <v>16813261274.360001</v>
      </c>
      <c r="D173" s="342">
        <v>9232369272.2000008</v>
      </c>
      <c r="E173" s="342">
        <v>16201570017.780001</v>
      </c>
      <c r="F173" s="342">
        <v>834063215.44000006</v>
      </c>
      <c r="G173" s="342">
        <v>33723277.530000001</v>
      </c>
      <c r="H173" s="343"/>
      <c r="I173" s="343">
        <v>0</v>
      </c>
      <c r="J173" s="343">
        <v>0</v>
      </c>
      <c r="K173" s="343">
        <v>0</v>
      </c>
      <c r="L173" s="343">
        <v>0</v>
      </c>
      <c r="M173" s="344">
        <v>0</v>
      </c>
      <c r="O173" s="539"/>
      <c r="P173" s="541"/>
      <c r="Q173" s="541"/>
      <c r="R173" s="541"/>
      <c r="S173" s="541"/>
      <c r="T173" s="541"/>
      <c r="U173" s="541"/>
      <c r="V173" s="541"/>
      <c r="W173" s="541"/>
      <c r="X173" s="541"/>
      <c r="Y173" s="541"/>
      <c r="Z173" s="541"/>
      <c r="AA173" s="541"/>
      <c r="AB173" s="307"/>
      <c r="AC173" s="307"/>
      <c r="AD173" s="307"/>
    </row>
    <row r="174" spans="1:30" ht="15" x14ac:dyDescent="0.2">
      <c r="A174" s="269" t="s">
        <v>215</v>
      </c>
      <c r="B174" s="345">
        <f t="shared" ref="B174:B177" si="11">SUM(C174:M174)</f>
        <v>4174531665.8799996</v>
      </c>
      <c r="C174" s="346">
        <v>1013304458.98</v>
      </c>
      <c r="D174" s="347">
        <v>798760368.22000003</v>
      </c>
      <c r="E174" s="347">
        <v>2072244125.1199999</v>
      </c>
      <c r="F174" s="347">
        <v>269726696.81</v>
      </c>
      <c r="G174" s="347">
        <v>20496016.75</v>
      </c>
      <c r="H174" s="348"/>
      <c r="I174" s="348"/>
      <c r="J174" s="348"/>
      <c r="K174" s="348"/>
      <c r="L174" s="348"/>
      <c r="M174" s="349"/>
      <c r="O174" s="539"/>
      <c r="P174" s="541"/>
      <c r="Q174" s="541"/>
      <c r="R174" s="541"/>
      <c r="S174" s="541"/>
      <c r="T174" s="541"/>
      <c r="U174" s="541"/>
      <c r="V174" s="541"/>
      <c r="W174" s="541"/>
      <c r="X174" s="541"/>
      <c r="Y174" s="541"/>
      <c r="Z174" s="541"/>
      <c r="AA174" s="541"/>
      <c r="AB174" s="307"/>
      <c r="AC174" s="307"/>
      <c r="AD174" s="307"/>
    </row>
    <row r="175" spans="1:30" ht="18.75" x14ac:dyDescent="0.25">
      <c r="A175" s="269" t="s">
        <v>213</v>
      </c>
      <c r="B175" s="345">
        <f t="shared" si="11"/>
        <v>5627470302.8299999</v>
      </c>
      <c r="C175" s="346">
        <v>1400299297.97</v>
      </c>
      <c r="D175" s="347">
        <v>936249358.88</v>
      </c>
      <c r="E175" s="347">
        <v>2794785212.2199998</v>
      </c>
      <c r="F175" s="347">
        <v>473575044.38</v>
      </c>
      <c r="G175" s="347">
        <v>22561389.379999999</v>
      </c>
      <c r="H175" s="348"/>
      <c r="I175" s="348"/>
      <c r="J175" s="348"/>
      <c r="K175" s="348"/>
      <c r="L175" s="348"/>
      <c r="M175" s="349"/>
      <c r="O175" s="542"/>
      <c r="P175" s="543"/>
      <c r="Q175" s="543"/>
      <c r="R175" s="543"/>
      <c r="S175" s="543"/>
      <c r="T175" s="543"/>
      <c r="U175" s="543"/>
      <c r="V175" s="543"/>
      <c r="W175" s="543"/>
      <c r="X175" s="543"/>
      <c r="Y175" s="543"/>
      <c r="Z175" s="538"/>
      <c r="AA175" s="538"/>
      <c r="AB175" s="307"/>
      <c r="AC175" s="307"/>
      <c r="AD175" s="307"/>
    </row>
    <row r="176" spans="1:30" ht="15" x14ac:dyDescent="0.2">
      <c r="A176" s="269" t="s">
        <v>214</v>
      </c>
      <c r="B176" s="345">
        <f t="shared" si="11"/>
        <v>7921791884.2300005</v>
      </c>
      <c r="C176" s="346">
        <v>815594425.98000002</v>
      </c>
      <c r="D176" s="347">
        <v>1114834227.28</v>
      </c>
      <c r="E176" s="347">
        <v>5182531414.9700003</v>
      </c>
      <c r="F176" s="347">
        <v>781069816</v>
      </c>
      <c r="G176" s="347">
        <v>27762000</v>
      </c>
      <c r="H176" s="348"/>
      <c r="I176" s="348"/>
      <c r="J176" s="348"/>
      <c r="K176" s="348"/>
      <c r="L176" s="348"/>
      <c r="M176" s="349"/>
      <c r="O176" s="536"/>
      <c r="P176" s="537"/>
      <c r="Q176" s="537"/>
      <c r="R176" s="537"/>
      <c r="S176" s="537"/>
      <c r="T176" s="537"/>
      <c r="U176" s="537"/>
      <c r="V176" s="537"/>
      <c r="W176" s="537"/>
      <c r="X176" s="537"/>
      <c r="Y176" s="537"/>
      <c r="Z176" s="537"/>
      <c r="AA176" s="537"/>
      <c r="AB176" s="307"/>
      <c r="AC176" s="307"/>
      <c r="AD176" s="307"/>
    </row>
    <row r="177" spans="1:30" ht="15.75" thickBot="1" x14ac:dyDescent="0.3">
      <c r="A177" s="546" t="s">
        <v>129</v>
      </c>
      <c r="B177" s="549">
        <f t="shared" si="11"/>
        <v>116243.22</v>
      </c>
      <c r="C177" s="346">
        <v>116243.22</v>
      </c>
      <c r="D177" s="347"/>
      <c r="E177" s="347"/>
      <c r="F177" s="347"/>
      <c r="G177" s="347"/>
      <c r="H177" s="348"/>
      <c r="I177" s="348">
        <v>0</v>
      </c>
      <c r="J177" s="348">
        <v>0</v>
      </c>
      <c r="K177" s="348">
        <v>0</v>
      </c>
      <c r="L177" s="348">
        <v>0</v>
      </c>
      <c r="M177" s="349">
        <v>0</v>
      </c>
      <c r="O177" s="536"/>
      <c r="P177" s="537"/>
      <c r="Q177" s="537"/>
      <c r="R177" s="537"/>
      <c r="S177" s="537"/>
      <c r="T177" s="537"/>
      <c r="U177" s="537"/>
      <c r="V177" s="537"/>
      <c r="W177" s="537"/>
      <c r="X177" s="537"/>
      <c r="Y177" s="537"/>
      <c r="Z177" s="537"/>
      <c r="AA177" s="538"/>
      <c r="AB177" s="307"/>
      <c r="AC177" s="307"/>
      <c r="AD177" s="307"/>
    </row>
    <row r="178" spans="1:30" ht="13.5" thickTop="1" x14ac:dyDescent="0.2">
      <c r="A178" s="254" t="s">
        <v>4</v>
      </c>
      <c r="B178" s="547">
        <f t="shared" ref="B178:M178" si="12">SUM(B173:B177)</f>
        <v>60838897153.470009</v>
      </c>
      <c r="C178" s="354">
        <f t="shared" si="12"/>
        <v>20042575700.510002</v>
      </c>
      <c r="D178" s="354">
        <f t="shared" si="12"/>
        <v>12082213226.58</v>
      </c>
      <c r="E178" s="354">
        <f t="shared" si="12"/>
        <v>26251130770.090004</v>
      </c>
      <c r="F178" s="354">
        <f t="shared" si="12"/>
        <v>2358434772.6300001</v>
      </c>
      <c r="G178" s="354">
        <f t="shared" si="12"/>
        <v>104542683.66</v>
      </c>
      <c r="H178" s="354">
        <f t="shared" si="12"/>
        <v>0</v>
      </c>
      <c r="I178" s="354">
        <f t="shared" si="12"/>
        <v>0</v>
      </c>
      <c r="J178" s="354">
        <f t="shared" si="12"/>
        <v>0</v>
      </c>
      <c r="K178" s="354">
        <f t="shared" si="12"/>
        <v>0</v>
      </c>
      <c r="L178" s="354">
        <f t="shared" si="12"/>
        <v>0</v>
      </c>
      <c r="M178" s="355">
        <f t="shared" si="12"/>
        <v>0</v>
      </c>
      <c r="O178" s="307"/>
      <c r="P178" s="307"/>
      <c r="Q178" s="307"/>
      <c r="R178" s="307"/>
      <c r="S178" s="307"/>
      <c r="T178" s="307"/>
      <c r="U178" s="307"/>
      <c r="V178" s="307"/>
      <c r="W178" s="307"/>
      <c r="X178" s="307"/>
      <c r="Y178" s="307"/>
      <c r="Z178" s="307"/>
      <c r="AA178" s="307"/>
      <c r="AB178" s="307"/>
      <c r="AC178" s="307"/>
      <c r="AD178" s="307"/>
    </row>
    <row r="179" spans="1:30" ht="15" x14ac:dyDescent="0.25">
      <c r="A179" s="178" t="s">
        <v>218</v>
      </c>
      <c r="B179" s="356"/>
      <c r="C179" s="356"/>
      <c r="D179" s="356"/>
      <c r="E179" s="356"/>
      <c r="F179" s="356"/>
      <c r="G179" s="356"/>
      <c r="H179" s="356"/>
      <c r="I179" s="356"/>
      <c r="J179" s="356"/>
      <c r="K179" s="356"/>
      <c r="L179" s="356"/>
      <c r="M179" s="356"/>
      <c r="N179" s="307"/>
      <c r="O179" s="538"/>
      <c r="P179" s="538"/>
      <c r="Q179" s="538"/>
      <c r="R179" s="538"/>
      <c r="S179" s="538"/>
      <c r="T179" s="538"/>
      <c r="U179" s="538"/>
      <c r="V179" s="538"/>
      <c r="W179" s="538"/>
      <c r="X179" s="538"/>
      <c r="Y179" s="538"/>
      <c r="Z179" s="538"/>
      <c r="AA179" s="307"/>
      <c r="AB179" s="307"/>
      <c r="AC179" s="307"/>
      <c r="AD179" s="307"/>
    </row>
    <row r="180" spans="1:30" ht="15" x14ac:dyDescent="0.2">
      <c r="B180" s="467"/>
      <c r="F180" s="537"/>
      <c r="G180" s="537"/>
      <c r="N180" s="307"/>
      <c r="O180" s="536"/>
      <c r="P180" s="536"/>
      <c r="Q180" s="536"/>
      <c r="R180" s="536"/>
      <c r="S180" s="536"/>
      <c r="T180" s="536"/>
      <c r="U180" s="536"/>
      <c r="V180" s="536"/>
      <c r="W180" s="536"/>
      <c r="X180" s="536"/>
      <c r="Y180" s="536"/>
      <c r="Z180" s="536"/>
      <c r="AA180" s="307"/>
      <c r="AB180" s="307"/>
      <c r="AC180" s="307"/>
      <c r="AD180" s="307"/>
    </row>
    <row r="181" spans="1:30" ht="15" x14ac:dyDescent="0.2">
      <c r="A181" s="318" t="s">
        <v>207</v>
      </c>
      <c r="B181" s="319"/>
      <c r="C181" s="319"/>
      <c r="D181" s="319"/>
      <c r="E181" s="319"/>
      <c r="F181" s="319"/>
      <c r="G181" s="319"/>
      <c r="H181" s="319"/>
      <c r="I181" s="319"/>
      <c r="J181" s="319"/>
      <c r="K181" s="319"/>
      <c r="L181" s="319"/>
      <c r="M181" s="319"/>
      <c r="N181" s="307"/>
      <c r="O181" s="536"/>
      <c r="P181" s="537"/>
      <c r="Q181" s="537"/>
      <c r="R181" s="537"/>
      <c r="S181" s="537"/>
      <c r="T181" s="537"/>
      <c r="U181" s="537"/>
      <c r="V181" s="537"/>
      <c r="W181" s="537"/>
      <c r="X181" s="537"/>
      <c r="Y181" s="537"/>
      <c r="Z181" s="537"/>
      <c r="AA181" s="307"/>
      <c r="AB181" s="307"/>
      <c r="AC181" s="307"/>
      <c r="AD181" s="307"/>
    </row>
    <row r="182" spans="1:30" x14ac:dyDescent="0.2">
      <c r="A182" s="357"/>
      <c r="B182" s="322" t="s">
        <v>4</v>
      </c>
      <c r="C182" s="323" t="s">
        <v>37</v>
      </c>
      <c r="D182" s="323" t="s">
        <v>38</v>
      </c>
      <c r="E182" s="324" t="s">
        <v>39</v>
      </c>
      <c r="F182" s="325" t="s">
        <v>40</v>
      </c>
      <c r="G182" s="325" t="s">
        <v>41</v>
      </c>
      <c r="H182" s="325" t="s">
        <v>42</v>
      </c>
      <c r="I182" s="325" t="s">
        <v>43</v>
      </c>
      <c r="J182" s="325" t="s">
        <v>44</v>
      </c>
      <c r="K182" s="325" t="s">
        <v>45</v>
      </c>
      <c r="L182" s="325" t="s">
        <v>46</v>
      </c>
      <c r="M182" s="325" t="s">
        <v>47</v>
      </c>
      <c r="N182" s="307"/>
      <c r="O182" s="307"/>
      <c r="P182" s="307"/>
      <c r="Q182" s="307"/>
      <c r="R182" s="307"/>
      <c r="S182" s="307"/>
      <c r="T182" s="307"/>
      <c r="U182" s="307"/>
      <c r="V182" s="307"/>
      <c r="W182" s="307"/>
      <c r="X182" s="307"/>
      <c r="Y182" s="307"/>
      <c r="Z182" s="307"/>
      <c r="AA182" s="307"/>
      <c r="AB182" s="307"/>
      <c r="AC182" s="307"/>
      <c r="AD182" s="307"/>
    </row>
    <row r="183" spans="1:30" x14ac:dyDescent="0.2">
      <c r="A183" s="261"/>
      <c r="B183" s="107"/>
      <c r="C183" s="123"/>
      <c r="D183" s="123"/>
      <c r="E183" s="136"/>
      <c r="F183" s="123"/>
      <c r="G183" s="123"/>
      <c r="H183" s="123"/>
      <c r="I183" s="123"/>
      <c r="J183" s="123"/>
      <c r="K183" s="123"/>
      <c r="L183" s="123"/>
      <c r="M183" s="544"/>
      <c r="N183" s="307"/>
      <c r="O183" s="307"/>
      <c r="P183" s="307"/>
      <c r="Q183" s="307"/>
      <c r="R183" s="307"/>
      <c r="S183" s="307"/>
      <c r="T183" s="307"/>
      <c r="U183" s="307"/>
      <c r="V183" s="307"/>
      <c r="W183" s="307"/>
      <c r="X183" s="307"/>
      <c r="Y183" s="307"/>
      <c r="Z183" s="307"/>
      <c r="AA183" s="307"/>
      <c r="AB183" s="307"/>
      <c r="AC183" s="307"/>
      <c r="AD183" s="307"/>
    </row>
    <row r="184" spans="1:30" ht="25.5" x14ac:dyDescent="0.25">
      <c r="A184" s="259"/>
      <c r="B184" s="177" t="s">
        <v>16</v>
      </c>
      <c r="C184" s="129" t="s">
        <v>16</v>
      </c>
      <c r="D184" s="129" t="s">
        <v>16</v>
      </c>
      <c r="E184" s="127" t="s">
        <v>16</v>
      </c>
      <c r="F184" s="129" t="s">
        <v>16</v>
      </c>
      <c r="G184" s="129" t="s">
        <v>16</v>
      </c>
      <c r="H184" s="129" t="s">
        <v>16</v>
      </c>
      <c r="I184" s="129" t="s">
        <v>16</v>
      </c>
      <c r="J184" s="129" t="s">
        <v>16</v>
      </c>
      <c r="K184" s="129" t="s">
        <v>16</v>
      </c>
      <c r="L184" s="129" t="s">
        <v>16</v>
      </c>
      <c r="M184" s="545" t="s">
        <v>16</v>
      </c>
      <c r="N184" s="307"/>
      <c r="O184" s="307"/>
      <c r="P184" s="536"/>
      <c r="Q184" s="536"/>
      <c r="R184" s="536"/>
      <c r="S184" s="536"/>
      <c r="T184" s="536"/>
      <c r="U184" s="536"/>
      <c r="V184" s="536"/>
      <c r="W184" s="536"/>
      <c r="X184" s="536"/>
      <c r="Y184" s="536"/>
      <c r="Z184" s="536"/>
      <c r="AA184" s="538"/>
      <c r="AB184" s="307"/>
      <c r="AC184" s="307"/>
      <c r="AD184" s="307"/>
    </row>
    <row r="185" spans="1:30" ht="15" x14ac:dyDescent="0.2">
      <c r="A185" s="254" t="s">
        <v>89</v>
      </c>
      <c r="B185" s="341">
        <f>SUM(C185:M185)</f>
        <v>59817505368.98999</v>
      </c>
      <c r="C185" s="342">
        <v>19617951652.889999</v>
      </c>
      <c r="D185" s="342">
        <v>11810853501.129999</v>
      </c>
      <c r="E185" s="342">
        <v>25950585547.439999</v>
      </c>
      <c r="F185" s="342">
        <v>2335023388.75</v>
      </c>
      <c r="G185" s="342">
        <v>103091278.78</v>
      </c>
      <c r="H185" s="343"/>
      <c r="I185" s="343">
        <v>0</v>
      </c>
      <c r="J185" s="343">
        <v>0</v>
      </c>
      <c r="K185" s="343">
        <v>0</v>
      </c>
      <c r="L185" s="343">
        <v>0</v>
      </c>
      <c r="M185" s="343">
        <v>0</v>
      </c>
      <c r="N185" s="307"/>
      <c r="O185" s="536"/>
      <c r="P185" s="537"/>
      <c r="Q185" s="537"/>
      <c r="R185" s="537"/>
      <c r="S185" s="537"/>
      <c r="T185" s="537"/>
      <c r="U185" s="537"/>
      <c r="V185" s="537"/>
      <c r="W185" s="537"/>
      <c r="X185" s="537"/>
      <c r="Y185" s="537"/>
      <c r="Z185" s="537"/>
      <c r="AA185" s="537"/>
      <c r="AB185" s="307"/>
      <c r="AC185" s="307"/>
      <c r="AD185" s="307"/>
    </row>
    <row r="186" spans="1:30" ht="15" x14ac:dyDescent="0.2">
      <c r="A186" s="254" t="s">
        <v>125</v>
      </c>
      <c r="B186" s="358">
        <f>SUM(C186:M186)</f>
        <v>369863469.99000001</v>
      </c>
      <c r="C186" s="347">
        <v>152652357.80000001</v>
      </c>
      <c r="D186" s="347">
        <v>131326153.44</v>
      </c>
      <c r="E186" s="347">
        <v>72921908.25</v>
      </c>
      <c r="F186" s="347">
        <v>12438816</v>
      </c>
      <c r="G186" s="347">
        <v>524234.5</v>
      </c>
      <c r="H186" s="348"/>
      <c r="I186" s="348">
        <v>0</v>
      </c>
      <c r="J186" s="348">
        <v>0</v>
      </c>
      <c r="K186" s="348">
        <v>0</v>
      </c>
      <c r="L186" s="348">
        <v>0</v>
      </c>
      <c r="M186" s="348">
        <v>0</v>
      </c>
      <c r="N186" s="307"/>
      <c r="O186" s="536"/>
      <c r="P186" s="537"/>
      <c r="Q186" s="537"/>
      <c r="R186" s="537"/>
      <c r="S186" s="537"/>
      <c r="T186" s="537"/>
      <c r="U186" s="537"/>
      <c r="V186" s="537"/>
      <c r="W186" s="537"/>
      <c r="X186" s="537"/>
      <c r="Y186" s="537"/>
      <c r="Z186" s="537"/>
      <c r="AA186" s="537"/>
      <c r="AB186" s="307"/>
      <c r="AC186" s="307"/>
      <c r="AD186" s="307"/>
    </row>
    <row r="187" spans="1:30" ht="15" x14ac:dyDescent="0.2">
      <c r="A187" s="254" t="s">
        <v>126</v>
      </c>
      <c r="B187" s="358">
        <f>SUM(C187:M187)</f>
        <v>507574472.88999999</v>
      </c>
      <c r="C187" s="347">
        <v>235590521.53</v>
      </c>
      <c r="D187" s="347">
        <v>109904849.19</v>
      </c>
      <c r="E187" s="347">
        <v>151169363.91</v>
      </c>
      <c r="F187" s="347">
        <v>9982567.8800000008</v>
      </c>
      <c r="G187" s="347">
        <v>927170.38</v>
      </c>
      <c r="H187" s="348"/>
      <c r="I187" s="348">
        <v>0</v>
      </c>
      <c r="J187" s="348">
        <v>0</v>
      </c>
      <c r="K187" s="348">
        <v>0</v>
      </c>
      <c r="L187" s="348">
        <v>0</v>
      </c>
      <c r="M187" s="348">
        <v>0</v>
      </c>
      <c r="N187" s="307"/>
      <c r="O187" s="536"/>
      <c r="P187" s="537"/>
      <c r="Q187" s="537"/>
      <c r="R187" s="537"/>
      <c r="S187" s="537"/>
      <c r="T187" s="537"/>
      <c r="U187" s="537"/>
      <c r="V187" s="537"/>
      <c r="W187" s="537"/>
      <c r="X187" s="537"/>
      <c r="Y187" s="537"/>
      <c r="Z187" s="537"/>
      <c r="AA187" s="537"/>
      <c r="AB187" s="307"/>
      <c r="AC187" s="307"/>
      <c r="AD187" s="307"/>
    </row>
    <row r="188" spans="1:30" ht="15.75" thickBot="1" x14ac:dyDescent="0.3">
      <c r="A188" s="255" t="s">
        <v>127</v>
      </c>
      <c r="B188" s="350">
        <f>SUM(C188:M188)</f>
        <v>143953841.59</v>
      </c>
      <c r="C188" s="351">
        <v>36381168.280000001</v>
      </c>
      <c r="D188" s="351">
        <v>30128722.809999999</v>
      </c>
      <c r="E188" s="351">
        <v>76453950.5</v>
      </c>
      <c r="F188" s="351">
        <v>990000</v>
      </c>
      <c r="G188" s="351"/>
      <c r="H188" s="352"/>
      <c r="I188" s="352">
        <v>0</v>
      </c>
      <c r="J188" s="352">
        <v>0</v>
      </c>
      <c r="K188" s="352">
        <v>0</v>
      </c>
      <c r="L188" s="352">
        <v>0</v>
      </c>
      <c r="M188" s="352">
        <v>0</v>
      </c>
      <c r="N188" s="307"/>
      <c r="O188" s="536"/>
      <c r="P188" s="537"/>
      <c r="Q188" s="537"/>
      <c r="R188" s="537"/>
      <c r="S188" s="538"/>
      <c r="T188" s="538"/>
      <c r="U188" s="538"/>
      <c r="V188" s="538"/>
      <c r="W188" s="538"/>
      <c r="X188" s="538"/>
      <c r="Y188" s="538"/>
      <c r="Z188" s="538"/>
      <c r="AA188" s="538"/>
      <c r="AB188" s="307"/>
      <c r="AC188" s="307"/>
      <c r="AD188" s="307"/>
    </row>
    <row r="189" spans="1:30" ht="13.5" thickTop="1" x14ac:dyDescent="0.2">
      <c r="A189" s="254" t="s">
        <v>4</v>
      </c>
      <c r="B189" s="354">
        <f>SUM(B185:B188)</f>
        <v>60838897153.459984</v>
      </c>
      <c r="C189" s="354">
        <f>SUM(C185:C188)</f>
        <v>20042575700.499996</v>
      </c>
      <c r="D189" s="354">
        <f t="shared" ref="D189:M189" si="13">SUM(D185:D188)</f>
        <v>12082213226.57</v>
      </c>
      <c r="E189" s="354">
        <f t="shared" si="13"/>
        <v>26251130770.099998</v>
      </c>
      <c r="F189" s="354">
        <f t="shared" si="13"/>
        <v>2358434772.6300001</v>
      </c>
      <c r="G189" s="354">
        <f t="shared" si="13"/>
        <v>104542683.66</v>
      </c>
      <c r="H189" s="354">
        <f t="shared" si="13"/>
        <v>0</v>
      </c>
      <c r="I189" s="354">
        <f t="shared" si="13"/>
        <v>0</v>
      </c>
      <c r="J189" s="354">
        <f t="shared" si="13"/>
        <v>0</v>
      </c>
      <c r="K189" s="354">
        <f t="shared" si="13"/>
        <v>0</v>
      </c>
      <c r="L189" s="354">
        <f t="shared" si="13"/>
        <v>0</v>
      </c>
      <c r="M189" s="354">
        <f t="shared" si="13"/>
        <v>0</v>
      </c>
      <c r="N189" s="307"/>
      <c r="O189" s="307"/>
      <c r="P189" s="307"/>
      <c r="Q189" s="307"/>
      <c r="R189" s="307"/>
      <c r="S189" s="307"/>
      <c r="T189" s="307"/>
      <c r="U189" s="307"/>
      <c r="V189" s="307"/>
      <c r="W189" s="307"/>
      <c r="X189" s="307"/>
      <c r="Y189" s="307"/>
      <c r="Z189" s="307"/>
      <c r="AA189" s="307"/>
      <c r="AB189" s="307"/>
      <c r="AC189" s="307"/>
      <c r="AD189" s="307"/>
    </row>
    <row r="190" spans="1:30" x14ac:dyDescent="0.2">
      <c r="A190" s="178"/>
      <c r="B190" s="356"/>
      <c r="C190" s="356"/>
      <c r="D190" s="356"/>
      <c r="E190" s="356"/>
      <c r="F190" s="356"/>
      <c r="G190" s="356"/>
      <c r="H190" s="356"/>
      <c r="I190" s="356"/>
      <c r="J190" s="356"/>
      <c r="K190" s="356"/>
      <c r="L190" s="356"/>
      <c r="M190" s="356"/>
      <c r="N190" s="307"/>
      <c r="O190" s="307"/>
      <c r="P190" s="307"/>
      <c r="Q190" s="307"/>
      <c r="R190" s="307"/>
      <c r="S190" s="307"/>
      <c r="T190" s="307"/>
      <c r="U190" s="307"/>
      <c r="V190" s="307"/>
      <c r="W190" s="307"/>
      <c r="X190" s="307"/>
      <c r="Y190" s="307"/>
      <c r="Z190" s="307"/>
      <c r="AA190" s="307"/>
      <c r="AB190" s="307"/>
      <c r="AC190" s="307"/>
      <c r="AD190" s="307"/>
    </row>
    <row r="191" spans="1:30" x14ac:dyDescent="0.2">
      <c r="N191" s="307"/>
      <c r="O191" s="307"/>
      <c r="P191" s="307"/>
      <c r="Q191" s="307"/>
      <c r="R191" s="307"/>
      <c r="S191" s="307"/>
      <c r="T191" s="307"/>
      <c r="U191" s="307"/>
      <c r="V191" s="307"/>
      <c r="W191" s="307"/>
      <c r="X191" s="307"/>
      <c r="Y191" s="307"/>
      <c r="Z191" s="307"/>
      <c r="AA191" s="307"/>
      <c r="AB191" s="307"/>
      <c r="AC191" s="307"/>
      <c r="AD191" s="307"/>
    </row>
    <row r="192" spans="1:30" x14ac:dyDescent="0.2">
      <c r="A192" s="318" t="s">
        <v>208</v>
      </c>
      <c r="B192" s="319"/>
      <c r="C192" s="319"/>
      <c r="D192" s="319"/>
      <c r="E192" s="319"/>
      <c r="F192" s="319"/>
      <c r="G192" s="319"/>
      <c r="H192" s="319"/>
      <c r="I192" s="320"/>
    </row>
    <row r="193" spans="1:9" ht="38.25" x14ac:dyDescent="0.2">
      <c r="A193" s="385" t="s">
        <v>80</v>
      </c>
      <c r="B193" s="385" t="s">
        <v>81</v>
      </c>
      <c r="C193" s="382" t="s">
        <v>82</v>
      </c>
      <c r="D193" s="382" t="s">
        <v>112</v>
      </c>
      <c r="E193" s="382" t="s">
        <v>114</v>
      </c>
      <c r="F193" s="382" t="s">
        <v>83</v>
      </c>
      <c r="G193" s="383" t="s">
        <v>113</v>
      </c>
      <c r="H193" s="384" t="s">
        <v>84</v>
      </c>
      <c r="I193" s="383" t="s">
        <v>85</v>
      </c>
    </row>
    <row r="194" spans="1:9" x14ac:dyDescent="0.2">
      <c r="A194" s="503" t="s">
        <v>98</v>
      </c>
      <c r="B194" s="504" t="s">
        <v>87</v>
      </c>
      <c r="C194" s="342">
        <v>1200000000</v>
      </c>
      <c r="D194" s="505">
        <v>43539</v>
      </c>
      <c r="E194" s="505">
        <v>43905</v>
      </c>
      <c r="F194" s="506" t="s">
        <v>88</v>
      </c>
      <c r="G194" s="504" t="s">
        <v>89</v>
      </c>
      <c r="H194" s="505">
        <v>39898</v>
      </c>
      <c r="I194" s="507">
        <v>11</v>
      </c>
    </row>
    <row r="195" spans="1:9" x14ac:dyDescent="0.2">
      <c r="A195" s="508" t="s">
        <v>100</v>
      </c>
      <c r="B195" s="509" t="s">
        <v>87</v>
      </c>
      <c r="C195" s="347">
        <v>200000000</v>
      </c>
      <c r="D195" s="510">
        <v>42066</v>
      </c>
      <c r="E195" s="510">
        <v>42432</v>
      </c>
      <c r="F195" s="511" t="s">
        <v>88</v>
      </c>
      <c r="G195" s="509" t="s">
        <v>89</v>
      </c>
      <c r="H195" s="510">
        <v>40059</v>
      </c>
      <c r="I195" s="512">
        <v>13</v>
      </c>
    </row>
    <row r="196" spans="1:9" x14ac:dyDescent="0.2">
      <c r="A196" s="508" t="s">
        <v>102</v>
      </c>
      <c r="B196" s="509" t="s">
        <v>87</v>
      </c>
      <c r="C196" s="347">
        <v>1948000000</v>
      </c>
      <c r="D196" s="510">
        <v>43815</v>
      </c>
      <c r="E196" s="510">
        <v>44181</v>
      </c>
      <c r="F196" s="511" t="s">
        <v>92</v>
      </c>
      <c r="G196" s="509" t="s">
        <v>93</v>
      </c>
      <c r="H196" s="510">
        <v>40163</v>
      </c>
      <c r="I196" s="512">
        <v>15</v>
      </c>
    </row>
    <row r="197" spans="1:9" x14ac:dyDescent="0.2">
      <c r="A197" s="508" t="s">
        <v>103</v>
      </c>
      <c r="B197" s="509" t="s">
        <v>87</v>
      </c>
      <c r="C197" s="347">
        <v>327000000</v>
      </c>
      <c r="D197" s="510">
        <v>42060</v>
      </c>
      <c r="E197" s="510">
        <v>42425</v>
      </c>
      <c r="F197" s="511" t="s">
        <v>92</v>
      </c>
      <c r="G197" s="509" t="s">
        <v>93</v>
      </c>
      <c r="H197" s="510">
        <v>40234</v>
      </c>
      <c r="I197" s="512">
        <v>16</v>
      </c>
    </row>
    <row r="198" spans="1:9" x14ac:dyDescent="0.2">
      <c r="A198" s="508" t="s">
        <v>106</v>
      </c>
      <c r="B198" s="509" t="s">
        <v>87</v>
      </c>
      <c r="C198" s="347">
        <v>4610000000</v>
      </c>
      <c r="D198" s="510">
        <v>42493</v>
      </c>
      <c r="E198" s="510">
        <v>42858</v>
      </c>
      <c r="F198" s="511" t="s">
        <v>88</v>
      </c>
      <c r="G198" s="509" t="s">
        <v>89</v>
      </c>
      <c r="H198" s="510">
        <v>40301</v>
      </c>
      <c r="I198" s="512">
        <v>18</v>
      </c>
    </row>
    <row r="199" spans="1:9" x14ac:dyDescent="0.2">
      <c r="A199" s="508" t="s">
        <v>107</v>
      </c>
      <c r="B199" s="509" t="s">
        <v>105</v>
      </c>
      <c r="C199" s="347">
        <v>487133000</v>
      </c>
      <c r="D199" s="510">
        <v>42247</v>
      </c>
      <c r="E199" s="510">
        <v>42613</v>
      </c>
      <c r="F199" s="511" t="s">
        <v>92</v>
      </c>
      <c r="G199" s="509" t="s">
        <v>93</v>
      </c>
      <c r="H199" s="510">
        <v>40421</v>
      </c>
      <c r="I199" s="512">
        <v>19</v>
      </c>
    </row>
    <row r="200" spans="1:9" x14ac:dyDescent="0.2">
      <c r="A200" s="508" t="s">
        <v>108</v>
      </c>
      <c r="B200" s="509" t="s">
        <v>87</v>
      </c>
      <c r="C200" s="347">
        <v>1000000000</v>
      </c>
      <c r="D200" s="510">
        <v>44292</v>
      </c>
      <c r="E200" s="510">
        <v>44657</v>
      </c>
      <c r="F200" s="511" t="s">
        <v>92</v>
      </c>
      <c r="G200" s="509" t="s">
        <v>93</v>
      </c>
      <c r="H200" s="510">
        <v>40639</v>
      </c>
      <c r="I200" s="512">
        <v>20</v>
      </c>
    </row>
    <row r="201" spans="1:9" x14ac:dyDescent="0.2">
      <c r="A201" s="508" t="s">
        <v>109</v>
      </c>
      <c r="B201" s="509" t="s">
        <v>87</v>
      </c>
      <c r="C201" s="347">
        <v>2700000000</v>
      </c>
      <c r="D201" s="510">
        <v>43259</v>
      </c>
      <c r="E201" s="510">
        <v>43624</v>
      </c>
      <c r="F201" s="511" t="s">
        <v>88</v>
      </c>
      <c r="G201" s="509" t="s">
        <v>89</v>
      </c>
      <c r="H201" s="510">
        <v>40702</v>
      </c>
      <c r="I201" s="512">
        <v>21</v>
      </c>
    </row>
    <row r="202" spans="1:9" x14ac:dyDescent="0.2">
      <c r="A202" s="508" t="s">
        <v>110</v>
      </c>
      <c r="B202" s="509" t="s">
        <v>87</v>
      </c>
      <c r="C202" s="347">
        <v>700000000</v>
      </c>
      <c r="D202" s="510">
        <v>43259</v>
      </c>
      <c r="E202" s="510">
        <v>43624</v>
      </c>
      <c r="F202" s="511" t="s">
        <v>92</v>
      </c>
      <c r="G202" s="509" t="s">
        <v>93</v>
      </c>
      <c r="H202" s="510">
        <v>40702</v>
      </c>
      <c r="I202" s="512">
        <v>22</v>
      </c>
    </row>
    <row r="203" spans="1:9" x14ac:dyDescent="0.2">
      <c r="A203" s="508" t="s">
        <v>130</v>
      </c>
      <c r="B203" s="509" t="s">
        <v>87</v>
      </c>
      <c r="C203" s="347">
        <v>1500000000</v>
      </c>
      <c r="D203" s="510">
        <v>46308</v>
      </c>
      <c r="E203" s="510">
        <v>46673</v>
      </c>
      <c r="F203" s="511" t="s">
        <v>92</v>
      </c>
      <c r="G203" s="509" t="s">
        <v>93</v>
      </c>
      <c r="H203" s="510">
        <v>40829</v>
      </c>
      <c r="I203" s="512">
        <v>24</v>
      </c>
    </row>
    <row r="204" spans="1:9" x14ac:dyDescent="0.2">
      <c r="A204" s="508" t="s">
        <v>132</v>
      </c>
      <c r="B204" s="509" t="s">
        <v>87</v>
      </c>
      <c r="C204" s="347">
        <v>850000000</v>
      </c>
      <c r="D204" s="510">
        <v>42543</v>
      </c>
      <c r="E204" s="510">
        <v>42908</v>
      </c>
      <c r="F204" s="511" t="s">
        <v>92</v>
      </c>
      <c r="G204" s="509" t="s">
        <v>93</v>
      </c>
      <c r="H204" s="510">
        <v>40899</v>
      </c>
      <c r="I204" s="512">
        <v>27</v>
      </c>
    </row>
    <row r="205" spans="1:9" x14ac:dyDescent="0.2">
      <c r="A205" s="508" t="s">
        <v>133</v>
      </c>
      <c r="B205" s="509" t="s">
        <v>105</v>
      </c>
      <c r="C205" s="347">
        <v>500000000</v>
      </c>
      <c r="D205" s="510">
        <v>42760</v>
      </c>
      <c r="E205" s="510">
        <v>43125</v>
      </c>
      <c r="F205" s="511" t="s">
        <v>92</v>
      </c>
      <c r="G205" s="509" t="s">
        <v>93</v>
      </c>
      <c r="H205" s="510">
        <v>40925</v>
      </c>
      <c r="I205" s="512">
        <v>28</v>
      </c>
    </row>
    <row r="206" spans="1:9" x14ac:dyDescent="0.2">
      <c r="A206" s="508" t="s">
        <v>134</v>
      </c>
      <c r="B206" s="509" t="s">
        <v>87</v>
      </c>
      <c r="C206" s="347">
        <v>308000000</v>
      </c>
      <c r="D206" s="510">
        <v>42160</v>
      </c>
      <c r="E206" s="510">
        <v>42526</v>
      </c>
      <c r="F206" s="511" t="s">
        <v>88</v>
      </c>
      <c r="G206" s="509" t="s">
        <v>89</v>
      </c>
      <c r="H206" s="510">
        <v>41065</v>
      </c>
      <c r="I206" s="512">
        <v>29</v>
      </c>
    </row>
    <row r="207" spans="1:9" x14ac:dyDescent="0.2">
      <c r="A207" s="508" t="s">
        <v>135</v>
      </c>
      <c r="B207" s="509" t="s">
        <v>87</v>
      </c>
      <c r="C207" s="347">
        <v>1400000000</v>
      </c>
      <c r="D207" s="510">
        <v>42892</v>
      </c>
      <c r="E207" s="510">
        <v>43257</v>
      </c>
      <c r="F207" s="511" t="s">
        <v>88</v>
      </c>
      <c r="G207" s="509" t="s">
        <v>89</v>
      </c>
      <c r="H207" s="510">
        <v>41066</v>
      </c>
      <c r="I207" s="512">
        <v>30</v>
      </c>
    </row>
    <row r="208" spans="1:9" x14ac:dyDescent="0.2">
      <c r="A208" s="508" t="s">
        <v>136</v>
      </c>
      <c r="B208" s="509" t="s">
        <v>105</v>
      </c>
      <c r="C208" s="347">
        <v>650000000</v>
      </c>
      <c r="D208" s="510">
        <v>43635</v>
      </c>
      <c r="E208" s="510">
        <v>44001</v>
      </c>
      <c r="F208" s="511" t="s">
        <v>92</v>
      </c>
      <c r="G208" s="509" t="s">
        <v>93</v>
      </c>
      <c r="H208" s="510">
        <v>41079</v>
      </c>
      <c r="I208" s="512">
        <v>31</v>
      </c>
    </row>
    <row r="209" spans="1:9" x14ac:dyDescent="0.2">
      <c r="A209" s="508" t="s">
        <v>138</v>
      </c>
      <c r="B209" s="509" t="s">
        <v>105</v>
      </c>
      <c r="C209" s="347">
        <v>1000000000</v>
      </c>
      <c r="D209" s="510">
        <v>43045</v>
      </c>
      <c r="E209" s="510">
        <v>43410</v>
      </c>
      <c r="F209" s="511" t="s">
        <v>92</v>
      </c>
      <c r="G209" s="509" t="s">
        <v>93</v>
      </c>
      <c r="H209" s="510">
        <v>41219</v>
      </c>
      <c r="I209" s="512">
        <v>32</v>
      </c>
    </row>
    <row r="210" spans="1:9" x14ac:dyDescent="0.2">
      <c r="A210" s="508" t="s">
        <v>139</v>
      </c>
      <c r="B210" s="509" t="s">
        <v>87</v>
      </c>
      <c r="C210" s="347">
        <v>1000000000</v>
      </c>
      <c r="D210" s="510">
        <v>43802</v>
      </c>
      <c r="E210" s="510">
        <v>44168</v>
      </c>
      <c r="F210" s="511" t="s">
        <v>92</v>
      </c>
      <c r="G210" s="509" t="s">
        <v>93</v>
      </c>
      <c r="H210" s="510">
        <v>41246</v>
      </c>
      <c r="I210" s="512">
        <v>34</v>
      </c>
    </row>
    <row r="211" spans="1:9" x14ac:dyDescent="0.2">
      <c r="A211" s="508" t="s">
        <v>140</v>
      </c>
      <c r="B211" s="509" t="s">
        <v>87</v>
      </c>
      <c r="C211" s="513">
        <v>1000000000</v>
      </c>
      <c r="D211" s="514">
        <v>43437</v>
      </c>
      <c r="E211" s="510">
        <v>43802</v>
      </c>
      <c r="F211" s="511" t="s">
        <v>88</v>
      </c>
      <c r="G211" s="509" t="s">
        <v>89</v>
      </c>
      <c r="H211" s="510">
        <v>41246</v>
      </c>
      <c r="I211" s="512">
        <v>35</v>
      </c>
    </row>
    <row r="212" spans="1:9" x14ac:dyDescent="0.2">
      <c r="A212" s="508" t="s">
        <v>141</v>
      </c>
      <c r="B212" s="515" t="s">
        <v>87</v>
      </c>
      <c r="C212" s="516">
        <v>5220000000</v>
      </c>
      <c r="D212" s="517">
        <v>43802</v>
      </c>
      <c r="E212" s="518">
        <v>44168</v>
      </c>
      <c r="F212" s="511" t="s">
        <v>88</v>
      </c>
      <c r="G212" s="509" t="s">
        <v>89</v>
      </c>
      <c r="H212" s="510">
        <v>41246</v>
      </c>
      <c r="I212" s="512">
        <v>33</v>
      </c>
    </row>
    <row r="213" spans="1:9" s="307" customFormat="1" x14ac:dyDescent="0.2">
      <c r="A213" s="508" t="s">
        <v>142</v>
      </c>
      <c r="B213" s="515" t="s">
        <v>87</v>
      </c>
      <c r="C213" s="516">
        <v>1000000000</v>
      </c>
      <c r="D213" s="517">
        <v>46769</v>
      </c>
      <c r="E213" s="517">
        <v>47135</v>
      </c>
      <c r="F213" s="511" t="s">
        <v>92</v>
      </c>
      <c r="G213" s="512" t="s">
        <v>93</v>
      </c>
      <c r="H213" s="510">
        <v>41291</v>
      </c>
      <c r="I213" s="512">
        <v>36</v>
      </c>
    </row>
    <row r="214" spans="1:9" s="307" customFormat="1" x14ac:dyDescent="0.2">
      <c r="A214" s="508" t="s">
        <v>143</v>
      </c>
      <c r="B214" s="515" t="s">
        <v>105</v>
      </c>
      <c r="C214" s="516">
        <v>1000000000</v>
      </c>
      <c r="D214" s="517">
        <v>44956</v>
      </c>
      <c r="E214" s="517">
        <v>45321</v>
      </c>
      <c r="F214" s="519" t="s">
        <v>92</v>
      </c>
      <c r="G214" s="515" t="s">
        <v>93</v>
      </c>
      <c r="H214" s="517">
        <v>41304</v>
      </c>
      <c r="I214" s="515">
        <v>37</v>
      </c>
    </row>
    <row r="215" spans="1:9" s="307" customFormat="1" x14ac:dyDescent="0.2">
      <c r="A215" s="508" t="s">
        <v>146</v>
      </c>
      <c r="B215" s="515" t="s">
        <v>87</v>
      </c>
      <c r="C215" s="516">
        <v>3025000000</v>
      </c>
      <c r="D215" s="517">
        <v>44181</v>
      </c>
      <c r="E215" s="517">
        <v>44546</v>
      </c>
      <c r="F215" s="519" t="s">
        <v>88</v>
      </c>
      <c r="G215" s="515" t="s">
        <v>89</v>
      </c>
      <c r="H215" s="517">
        <v>41500</v>
      </c>
      <c r="I215" s="515">
        <v>38</v>
      </c>
    </row>
    <row r="216" spans="1:9" s="307" customFormat="1" x14ac:dyDescent="0.2">
      <c r="A216" s="508" t="s">
        <v>147</v>
      </c>
      <c r="B216" s="515" t="s">
        <v>87</v>
      </c>
      <c r="C216" s="516">
        <v>550000000</v>
      </c>
      <c r="D216" s="517">
        <v>44181</v>
      </c>
      <c r="E216" s="517">
        <v>44546</v>
      </c>
      <c r="F216" s="519" t="s">
        <v>92</v>
      </c>
      <c r="G216" s="515" t="s">
        <v>93</v>
      </c>
      <c r="H216" s="517">
        <v>41506</v>
      </c>
      <c r="I216" s="515">
        <v>39</v>
      </c>
    </row>
    <row r="217" spans="1:9" s="307" customFormat="1" x14ac:dyDescent="0.2">
      <c r="A217" s="508" t="s">
        <v>148</v>
      </c>
      <c r="B217" s="515" t="s">
        <v>87</v>
      </c>
      <c r="C217" s="516">
        <v>150000000</v>
      </c>
      <c r="D217" s="517">
        <v>47002</v>
      </c>
      <c r="E217" s="517">
        <v>47367</v>
      </c>
      <c r="F217" s="519" t="s">
        <v>92</v>
      </c>
      <c r="G217" s="515" t="s">
        <v>93</v>
      </c>
      <c r="H217" s="517">
        <v>41523</v>
      </c>
      <c r="I217" s="515">
        <v>40</v>
      </c>
    </row>
    <row r="218" spans="1:9" s="307" customFormat="1" x14ac:dyDescent="0.2">
      <c r="A218" s="520" t="s">
        <v>149</v>
      </c>
      <c r="B218" s="512" t="s">
        <v>151</v>
      </c>
      <c r="C218" s="513">
        <v>700000000</v>
      </c>
      <c r="D218" s="518">
        <v>43437</v>
      </c>
      <c r="E218" s="518">
        <v>43802</v>
      </c>
      <c r="F218" s="519" t="s">
        <v>88</v>
      </c>
      <c r="G218" s="515" t="s">
        <v>89</v>
      </c>
      <c r="H218" s="517">
        <v>41611</v>
      </c>
      <c r="I218" s="515">
        <v>41</v>
      </c>
    </row>
    <row r="219" spans="1:9" x14ac:dyDescent="0.2">
      <c r="A219" s="520" t="s">
        <v>150</v>
      </c>
      <c r="B219" s="512" t="s">
        <v>151</v>
      </c>
      <c r="C219" s="513">
        <v>300000000</v>
      </c>
      <c r="D219" s="518">
        <v>43437</v>
      </c>
      <c r="E219" s="518">
        <v>43802</v>
      </c>
      <c r="F219" s="521" t="s">
        <v>92</v>
      </c>
      <c r="G219" s="512" t="s">
        <v>93</v>
      </c>
      <c r="H219" s="518">
        <v>41611</v>
      </c>
      <c r="I219" s="515">
        <v>42</v>
      </c>
    </row>
    <row r="220" spans="1:9" x14ac:dyDescent="0.2">
      <c r="A220" s="523" t="s">
        <v>186</v>
      </c>
      <c r="B220" s="524" t="s">
        <v>105</v>
      </c>
      <c r="C220" s="525">
        <v>500000000</v>
      </c>
      <c r="D220" s="526">
        <v>44267</v>
      </c>
      <c r="E220" s="526">
        <v>44632</v>
      </c>
      <c r="F220" s="527" t="s">
        <v>92</v>
      </c>
      <c r="G220" s="524" t="s">
        <v>93</v>
      </c>
      <c r="H220" s="526">
        <v>41710</v>
      </c>
      <c r="I220" s="529">
        <v>43</v>
      </c>
    </row>
    <row r="222" spans="1:9" x14ac:dyDescent="0.2">
      <c r="C222" s="467"/>
    </row>
    <row r="223" spans="1:9" x14ac:dyDescent="0.2">
      <c r="A223" s="318" t="s">
        <v>216</v>
      </c>
      <c r="B223" s="319"/>
      <c r="C223" s="319"/>
      <c r="D223" s="319"/>
      <c r="E223" s="319"/>
      <c r="F223" s="319"/>
      <c r="G223" s="319"/>
      <c r="H223" s="319"/>
      <c r="I223" s="320"/>
    </row>
    <row r="225" spans="1:1" x14ac:dyDescent="0.2">
      <c r="A225" s="275" t="s">
        <v>223</v>
      </c>
    </row>
    <row r="226" spans="1:1" x14ac:dyDescent="0.2">
      <c r="A226" s="275" t="s">
        <v>210</v>
      </c>
    </row>
  </sheetData>
  <mergeCells count="8">
    <mergeCell ref="A120:F120"/>
    <mergeCell ref="G120:L120"/>
    <mergeCell ref="A5:F5"/>
    <mergeCell ref="A14:F14"/>
    <mergeCell ref="A23:F23"/>
    <mergeCell ref="A58:F58"/>
    <mergeCell ref="A94:F94"/>
    <mergeCell ref="A107:F107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8"/>
  <sheetViews>
    <sheetView workbookViewId="0">
      <selection activeCell="B9" sqref="B9"/>
    </sheetView>
  </sheetViews>
  <sheetFormatPr baseColWidth="10" defaultRowHeight="12.75" x14ac:dyDescent="0.2"/>
  <cols>
    <col min="1" max="1" width="53.7109375" style="275" customWidth="1"/>
    <col min="2" max="2" width="24.5703125" style="275" bestFit="1" customWidth="1"/>
    <col min="3" max="3" width="23.85546875" style="275" customWidth="1"/>
    <col min="4" max="4" width="35.42578125" style="275" customWidth="1"/>
    <col min="5" max="5" width="22.140625" style="275" bestFit="1" customWidth="1"/>
    <col min="6" max="6" width="24" style="275" bestFit="1" customWidth="1"/>
    <col min="7" max="10" width="22.14062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9" x14ac:dyDescent="0.2">
      <c r="A1" s="273" t="s">
        <v>145</v>
      </c>
      <c r="B1" s="274"/>
      <c r="C1" s="274"/>
      <c r="D1" s="274"/>
      <c r="E1" s="274"/>
    </row>
    <row r="2" spans="1:9" x14ac:dyDescent="0.2">
      <c r="A2" s="274" t="s">
        <v>1</v>
      </c>
      <c r="B2" s="274"/>
      <c r="C2" s="276">
        <v>41912</v>
      </c>
      <c r="E2" s="274"/>
    </row>
    <row r="3" spans="1:9" x14ac:dyDescent="0.2">
      <c r="A3" s="274" t="s">
        <v>9</v>
      </c>
      <c r="B3" s="274"/>
      <c r="C3" s="277" t="s">
        <v>10</v>
      </c>
      <c r="E3" s="274"/>
      <c r="G3" s="278"/>
    </row>
    <row r="4" spans="1:9" x14ac:dyDescent="0.2">
      <c r="A4" s="274"/>
      <c r="B4" s="274"/>
      <c r="C4" s="274"/>
      <c r="D4" s="274"/>
      <c r="E4" s="274"/>
      <c r="G4" s="279"/>
    </row>
    <row r="5" spans="1:9" x14ac:dyDescent="0.2">
      <c r="A5" s="629" t="s">
        <v>13</v>
      </c>
      <c r="B5" s="630"/>
      <c r="C5" s="630"/>
      <c r="D5" s="630"/>
      <c r="E5" s="630"/>
      <c r="F5" s="631"/>
      <c r="G5" s="279"/>
    </row>
    <row r="6" spans="1:9" ht="12.75" customHeight="1" x14ac:dyDescent="0.2">
      <c r="A6" s="280"/>
      <c r="B6" s="280" t="s">
        <v>4</v>
      </c>
      <c r="C6" s="280" t="s">
        <v>5</v>
      </c>
      <c r="D6" s="280" t="s">
        <v>76</v>
      </c>
      <c r="E6" s="281" t="s">
        <v>79</v>
      </c>
      <c r="F6" s="282" t="s">
        <v>11</v>
      </c>
      <c r="G6" s="29"/>
    </row>
    <row r="7" spans="1:9" x14ac:dyDescent="0.2">
      <c r="A7" s="283" t="s">
        <v>2</v>
      </c>
      <c r="B7" s="20">
        <f>B40</f>
        <v>51654811805.529999</v>
      </c>
      <c r="C7" s="283">
        <f>B7/$B$11</f>
        <v>0.68723939972520798</v>
      </c>
      <c r="D7" s="7">
        <v>0.47940680000000002</v>
      </c>
      <c r="E7" s="376">
        <v>40648</v>
      </c>
      <c r="F7" s="375">
        <f>B7/E7</f>
        <v>1270783.6008052055</v>
      </c>
      <c r="G7" s="279"/>
    </row>
    <row r="8" spans="1:9" x14ac:dyDescent="0.2">
      <c r="A8" s="283" t="s">
        <v>3</v>
      </c>
      <c r="B8" s="13">
        <f>B74</f>
        <v>9069521616.3000011</v>
      </c>
      <c r="C8" s="283">
        <f>B8/$B$11</f>
        <v>0.12066509147001739</v>
      </c>
      <c r="D8" s="7">
        <v>0.15866515</v>
      </c>
      <c r="E8" s="41">
        <v>774</v>
      </c>
      <c r="F8" s="375">
        <f>B8/E8</f>
        <v>11717728.186434111</v>
      </c>
      <c r="G8" s="279"/>
    </row>
    <row r="9" spans="1:9" x14ac:dyDescent="0.2">
      <c r="A9" s="283" t="s">
        <v>187</v>
      </c>
      <c r="B9" s="284">
        <v>10688310026.441841</v>
      </c>
      <c r="C9" s="283">
        <f>B9/$B$11</f>
        <v>0.14220219781852803</v>
      </c>
      <c r="D9" s="285"/>
      <c r="E9" s="286"/>
      <c r="F9" s="287"/>
      <c r="G9" s="278"/>
    </row>
    <row r="10" spans="1:9" x14ac:dyDescent="0.2">
      <c r="A10" s="283" t="s">
        <v>188</v>
      </c>
      <c r="B10" s="284">
        <v>3750119085.6924691</v>
      </c>
      <c r="C10" s="283">
        <f>B10/$B$11</f>
        <v>4.9893310986246366E-2</v>
      </c>
      <c r="D10" s="285"/>
      <c r="E10" s="286"/>
      <c r="F10" s="287"/>
      <c r="G10" s="278"/>
    </row>
    <row r="11" spans="1:9" x14ac:dyDescent="0.2">
      <c r="A11" s="288" t="s">
        <v>7</v>
      </c>
      <c r="B11" s="289">
        <f>SUM(B7:B10)</f>
        <v>75162762533.964325</v>
      </c>
      <c r="C11" s="288">
        <f>B11/$B$11</f>
        <v>1</v>
      </c>
      <c r="D11" s="288">
        <f>B7/(B7+B8)*D7+B8/(B7+B8)*D8</f>
        <v>0.43150222593551185</v>
      </c>
      <c r="E11" s="290">
        <f>SUM(E7:E9)</f>
        <v>41422</v>
      </c>
      <c r="F11" s="291">
        <f>(B7+B8)/E11</f>
        <v>1465992.3089621458</v>
      </c>
      <c r="G11" s="278"/>
    </row>
    <row r="12" spans="1:9" s="278" customFormat="1" x14ac:dyDescent="0.2">
      <c r="A12" s="292"/>
      <c r="B12" s="293"/>
      <c r="C12" s="292"/>
      <c r="D12" s="292"/>
      <c r="E12" s="294"/>
      <c r="F12" s="295"/>
    </row>
    <row r="13" spans="1:9" s="278" customFormat="1" x14ac:dyDescent="0.2">
      <c r="A13" s="292"/>
      <c r="B13" s="293"/>
      <c r="C13" s="292"/>
      <c r="D13" s="292"/>
      <c r="E13" s="294"/>
      <c r="F13" s="295"/>
    </row>
    <row r="14" spans="1:9" s="278" customFormat="1" x14ac:dyDescent="0.2">
      <c r="A14" s="629" t="s">
        <v>184</v>
      </c>
      <c r="B14" s="630"/>
      <c r="C14" s="630"/>
      <c r="D14" s="630"/>
      <c r="E14" s="630"/>
      <c r="F14" s="631"/>
    </row>
    <row r="15" spans="1:9" s="278" customFormat="1" x14ac:dyDescent="0.2">
      <c r="A15" s="495"/>
      <c r="B15" s="496"/>
      <c r="C15" s="280" t="s">
        <v>179</v>
      </c>
      <c r="D15" s="494" t="s">
        <v>219</v>
      </c>
      <c r="E15" s="494" t="s">
        <v>220</v>
      </c>
      <c r="F15" s="494" t="s">
        <v>221</v>
      </c>
      <c r="H15" s="501"/>
      <c r="I15" s="501"/>
    </row>
    <row r="16" spans="1:9" s="278" customFormat="1" ht="15" x14ac:dyDescent="0.2">
      <c r="A16" s="497" t="s">
        <v>180</v>
      </c>
      <c r="B16" s="498"/>
      <c r="C16" s="551">
        <v>1740000</v>
      </c>
      <c r="D16" s="501">
        <v>433547353</v>
      </c>
      <c r="E16" s="530">
        <v>1989206871</v>
      </c>
      <c r="F16" s="530">
        <v>19918456441</v>
      </c>
      <c r="H16" s="501"/>
      <c r="I16" s="501"/>
    </row>
    <row r="17" spans="1:9" s="278" customFormat="1" ht="15" x14ac:dyDescent="0.2">
      <c r="A17" s="497" t="s">
        <v>181</v>
      </c>
      <c r="B17" s="498"/>
      <c r="C17" s="284">
        <v>28744.800000000003</v>
      </c>
      <c r="D17" s="531">
        <v>15677886</v>
      </c>
      <c r="E17" s="284">
        <v>63897956</v>
      </c>
      <c r="F17" s="284">
        <v>1453022955</v>
      </c>
      <c r="H17" s="501"/>
      <c r="I17" s="501"/>
    </row>
    <row r="18" spans="1:9" s="278" customFormat="1" x14ac:dyDescent="0.2">
      <c r="A18" s="499" t="s">
        <v>183</v>
      </c>
      <c r="B18" s="489"/>
      <c r="C18" s="491">
        <v>0.1053</v>
      </c>
      <c r="D18" s="491">
        <v>0.1051</v>
      </c>
      <c r="E18" s="491">
        <v>0.10440000000000001</v>
      </c>
      <c r="F18" s="491">
        <v>8.4000000000000005E-2</v>
      </c>
      <c r="H18" s="501"/>
      <c r="I18" s="501"/>
    </row>
    <row r="19" spans="1:9" s="278" customFormat="1" ht="15" x14ac:dyDescent="0.2">
      <c r="A19" s="493" t="s">
        <v>182</v>
      </c>
      <c r="B19" s="293"/>
      <c r="C19" s="292"/>
      <c r="D19" s="292"/>
      <c r="E19" s="294"/>
      <c r="F19" s="295"/>
    </row>
    <row r="20" spans="1:9" s="278" customFormat="1" ht="15" x14ac:dyDescent="0.2">
      <c r="A20" s="493" t="s">
        <v>185</v>
      </c>
      <c r="B20" s="293"/>
      <c r="C20" s="292"/>
      <c r="D20" s="292"/>
      <c r="E20" s="294"/>
      <c r="F20" s="295"/>
    </row>
    <row r="21" spans="1:9" s="278" customFormat="1" x14ac:dyDescent="0.2">
      <c r="A21" s="493" t="s">
        <v>222</v>
      </c>
      <c r="B21" s="293"/>
      <c r="C21" s="292"/>
      <c r="D21" s="292"/>
      <c r="E21" s="294"/>
      <c r="F21" s="295"/>
    </row>
    <row r="23" spans="1:9" x14ac:dyDescent="0.2">
      <c r="A23" s="629" t="s">
        <v>36</v>
      </c>
      <c r="B23" s="630"/>
      <c r="C23" s="630"/>
      <c r="D23" s="630"/>
      <c r="E23" s="630"/>
      <c r="F23" s="631"/>
    </row>
    <row r="24" spans="1:9" x14ac:dyDescent="0.2">
      <c r="A24" s="296" t="s">
        <v>14</v>
      </c>
      <c r="B24" s="297"/>
      <c r="C24" s="297"/>
      <c r="D24" s="297"/>
      <c r="E24" s="297"/>
      <c r="F24" s="297"/>
    </row>
    <row r="25" spans="1:9" x14ac:dyDescent="0.2">
      <c r="A25" s="298"/>
      <c r="B25" s="279"/>
      <c r="C25" s="279"/>
      <c r="D25" s="279"/>
      <c r="E25" s="279"/>
      <c r="F25" s="279"/>
    </row>
    <row r="26" spans="1:9" x14ac:dyDescent="0.2">
      <c r="A26" s="42" t="s">
        <v>31</v>
      </c>
      <c r="B26" s="143"/>
      <c r="C26" s="143"/>
      <c r="D26" s="278"/>
      <c r="E26" s="278"/>
      <c r="F26" s="279"/>
      <c r="G26" s="307"/>
      <c r="H26" s="307"/>
    </row>
    <row r="27" spans="1:9" x14ac:dyDescent="0.2">
      <c r="A27" s="145"/>
      <c r="B27" s="144"/>
      <c r="C27" s="144"/>
      <c r="F27" s="307"/>
      <c r="G27" s="307"/>
      <c r="H27" s="307"/>
      <c r="I27" s="307"/>
    </row>
    <row r="28" spans="1:9" ht="15" x14ac:dyDescent="0.2">
      <c r="A28" s="78" t="s">
        <v>15</v>
      </c>
      <c r="B28" s="146" t="s">
        <v>16</v>
      </c>
      <c r="C28" s="147" t="s">
        <v>211</v>
      </c>
      <c r="D28" s="299" t="s">
        <v>35</v>
      </c>
      <c r="F28" s="536"/>
      <c r="G28" s="537"/>
      <c r="H28" s="537"/>
      <c r="I28" s="307"/>
    </row>
    <row r="29" spans="1:9" ht="14.25" customHeight="1" x14ac:dyDescent="0.2">
      <c r="A29" s="83" t="s">
        <v>18</v>
      </c>
      <c r="B29" s="142">
        <v>7962506735.4300003</v>
      </c>
      <c r="C29" s="35">
        <v>10548</v>
      </c>
      <c r="D29" s="300">
        <f>B29/$B$40</f>
        <v>0.15414840277430958</v>
      </c>
      <c r="F29" s="536"/>
      <c r="G29" s="537"/>
      <c r="H29" s="537"/>
      <c r="I29" s="307"/>
    </row>
    <row r="30" spans="1:9" ht="13.5" customHeight="1" x14ac:dyDescent="0.2">
      <c r="A30" s="74" t="s">
        <v>19</v>
      </c>
      <c r="B30" s="141">
        <v>7995240596.1800003</v>
      </c>
      <c r="C30" s="19">
        <v>6115</v>
      </c>
      <c r="D30" s="300">
        <f t="shared" ref="D30:D40" si="0">B30/$B$40</f>
        <v>0.15478210677217211</v>
      </c>
      <c r="F30" s="536"/>
      <c r="G30" s="537"/>
      <c r="H30" s="537"/>
      <c r="I30" s="307"/>
    </row>
    <row r="31" spans="1:9" x14ac:dyDescent="0.2">
      <c r="A31" s="74" t="s">
        <v>20</v>
      </c>
      <c r="B31" s="141">
        <v>35697064473.919998</v>
      </c>
      <c r="C31" s="19">
        <v>23985</v>
      </c>
      <c r="D31" s="300">
        <f t="shared" si="0"/>
        <v>0.69106949045351829</v>
      </c>
      <c r="F31" s="307"/>
      <c r="G31" s="307"/>
      <c r="H31" s="307"/>
      <c r="I31" s="307"/>
    </row>
    <row r="32" spans="1:9" x14ac:dyDescent="0.2">
      <c r="A32" s="74" t="s">
        <v>21</v>
      </c>
      <c r="B32" s="54"/>
      <c r="C32" s="19"/>
      <c r="D32" s="300">
        <f t="shared" si="0"/>
        <v>0</v>
      </c>
      <c r="F32" s="307"/>
      <c r="G32" s="307"/>
      <c r="H32" s="307"/>
      <c r="I32" s="307"/>
    </row>
    <row r="33" spans="1:10" x14ac:dyDescent="0.2">
      <c r="A33" s="74" t="s">
        <v>22</v>
      </c>
      <c r="B33" s="71"/>
      <c r="C33" s="71"/>
      <c r="D33" s="300">
        <f t="shared" si="0"/>
        <v>0</v>
      </c>
      <c r="F33" s="307"/>
      <c r="G33" s="307"/>
      <c r="H33" s="307"/>
      <c r="I33" s="307"/>
    </row>
    <row r="34" spans="1:10" x14ac:dyDescent="0.2">
      <c r="A34" s="74" t="s">
        <v>23</v>
      </c>
      <c r="B34" s="71"/>
      <c r="C34" s="71"/>
      <c r="D34" s="300">
        <f t="shared" si="0"/>
        <v>0</v>
      </c>
      <c r="F34" s="307"/>
      <c r="G34" s="307"/>
      <c r="H34" s="307"/>
      <c r="I34" s="307"/>
    </row>
    <row r="35" spans="1:10" x14ac:dyDescent="0.2">
      <c r="A35" s="74" t="s">
        <v>24</v>
      </c>
      <c r="B35" s="71"/>
      <c r="C35" s="71"/>
      <c r="D35" s="300">
        <f t="shared" si="0"/>
        <v>0</v>
      </c>
      <c r="F35" s="307"/>
      <c r="G35" s="307"/>
      <c r="H35" s="307"/>
      <c r="I35" s="307"/>
    </row>
    <row r="36" spans="1:10" x14ac:dyDescent="0.2">
      <c r="A36" s="74" t="s">
        <v>25</v>
      </c>
      <c r="B36" s="71"/>
      <c r="C36" s="71"/>
      <c r="D36" s="300">
        <f t="shared" si="0"/>
        <v>0</v>
      </c>
      <c r="F36" s="307"/>
      <c r="G36" s="307"/>
      <c r="H36" s="307"/>
      <c r="I36" s="307"/>
    </row>
    <row r="37" spans="1:10" x14ac:dyDescent="0.2">
      <c r="A37" s="74" t="s">
        <v>26</v>
      </c>
      <c r="B37" s="71"/>
      <c r="C37" s="71"/>
      <c r="D37" s="300">
        <f t="shared" si="0"/>
        <v>0</v>
      </c>
      <c r="F37" s="307"/>
      <c r="G37" s="307"/>
      <c r="H37" s="307"/>
      <c r="I37" s="307"/>
    </row>
    <row r="38" spans="1:10" x14ac:dyDescent="0.2">
      <c r="A38" s="74" t="s">
        <v>27</v>
      </c>
      <c r="B38" s="71"/>
      <c r="C38" s="71"/>
      <c r="D38" s="300">
        <f t="shared" si="0"/>
        <v>0</v>
      </c>
      <c r="F38" s="307"/>
      <c r="G38" s="307"/>
      <c r="H38" s="307"/>
      <c r="I38" s="307"/>
    </row>
    <row r="39" spans="1:10" ht="15.75" thickBot="1" x14ac:dyDescent="0.25">
      <c r="A39" s="38" t="s">
        <v>28</v>
      </c>
      <c r="B39" s="56"/>
      <c r="C39" s="56"/>
      <c r="D39" s="301">
        <f t="shared" si="0"/>
        <v>0</v>
      </c>
      <c r="F39" s="536"/>
      <c r="G39" s="537"/>
      <c r="H39" s="537"/>
      <c r="I39" s="307"/>
    </row>
    <row r="40" spans="1:10" ht="15.75" thickTop="1" x14ac:dyDescent="0.2">
      <c r="A40" s="49" t="s">
        <v>4</v>
      </c>
      <c r="B40" s="5">
        <f>SUM(B29:B39)</f>
        <v>51654811805.529999</v>
      </c>
      <c r="C40" s="5">
        <f>SUM(C29:C39)</f>
        <v>40648</v>
      </c>
      <c r="D40" s="302">
        <f t="shared" si="0"/>
        <v>1</v>
      </c>
      <c r="F40" s="536"/>
      <c r="G40" s="537"/>
      <c r="H40" s="537"/>
      <c r="I40" s="307"/>
      <c r="J40" s="303"/>
    </row>
    <row r="41" spans="1:10" ht="15" x14ac:dyDescent="0.2">
      <c r="A41" s="47"/>
      <c r="B41" s="82"/>
      <c r="C41" s="82"/>
      <c r="F41" s="536"/>
      <c r="G41" s="537"/>
      <c r="H41" s="537"/>
      <c r="I41" s="307"/>
      <c r="J41" s="304"/>
    </row>
    <row r="42" spans="1:10" ht="15" x14ac:dyDescent="0.2">
      <c r="A42" s="42" t="s">
        <v>32</v>
      </c>
      <c r="B42" s="33"/>
      <c r="C42" s="33"/>
      <c r="D42" s="305"/>
      <c r="E42" s="305"/>
      <c r="F42" s="536"/>
      <c r="G42" s="537"/>
      <c r="H42" s="537"/>
      <c r="I42" s="307"/>
    </row>
    <row r="43" spans="1:10" ht="15" x14ac:dyDescent="0.2">
      <c r="A43" s="15"/>
      <c r="B43" s="15"/>
      <c r="C43" s="15"/>
      <c r="F43" s="536"/>
      <c r="G43" s="537"/>
      <c r="H43" s="537"/>
      <c r="I43" s="307"/>
    </row>
    <row r="44" spans="1:10" ht="15" x14ac:dyDescent="0.2">
      <c r="A44" s="88" t="s">
        <v>29</v>
      </c>
      <c r="B44" s="89" t="s">
        <v>16</v>
      </c>
      <c r="C44" s="89" t="s">
        <v>211</v>
      </c>
      <c r="D44" s="299" t="s">
        <v>35</v>
      </c>
      <c r="F44" s="536"/>
      <c r="G44" s="537"/>
      <c r="H44" s="537"/>
      <c r="I44" s="307"/>
    </row>
    <row r="45" spans="1:10" ht="15" x14ac:dyDescent="0.2">
      <c r="A45" s="67" t="s">
        <v>18</v>
      </c>
      <c r="B45" s="141">
        <v>11730469798.629999</v>
      </c>
      <c r="C45" s="49">
        <v>14002</v>
      </c>
      <c r="D45" s="300">
        <f>B45/$B$56</f>
        <v>0.22709345729097094</v>
      </c>
      <c r="E45" s="533"/>
      <c r="F45" s="536"/>
      <c r="G45" s="537"/>
      <c r="H45" s="537"/>
      <c r="I45" s="307"/>
    </row>
    <row r="46" spans="1:10" ht="15" x14ac:dyDescent="0.2">
      <c r="A46" s="67" t="s">
        <v>19</v>
      </c>
      <c r="B46" s="141">
        <v>11934771650.74</v>
      </c>
      <c r="C46" s="49">
        <v>8955</v>
      </c>
      <c r="D46" s="300">
        <f t="shared" ref="D46:D54" si="1">B46/$B$56</f>
        <v>0.23104859418855941</v>
      </c>
      <c r="E46" s="533"/>
      <c r="F46" s="536"/>
      <c r="G46" s="537"/>
      <c r="H46" s="537"/>
      <c r="I46" s="307"/>
    </row>
    <row r="47" spans="1:10" ht="15" x14ac:dyDescent="0.2">
      <c r="A47" s="67" t="s">
        <v>20</v>
      </c>
      <c r="B47" s="141">
        <v>25555369163.150002</v>
      </c>
      <c r="C47" s="49">
        <v>16313</v>
      </c>
      <c r="D47" s="300">
        <f t="shared" si="1"/>
        <v>0.4947335644037536</v>
      </c>
      <c r="E47" s="533"/>
      <c r="F47" s="536"/>
      <c r="G47" s="537"/>
      <c r="H47" s="537"/>
      <c r="I47" s="307"/>
    </row>
    <row r="48" spans="1:10" ht="15" x14ac:dyDescent="0.2">
      <c r="A48" s="67" t="s">
        <v>21</v>
      </c>
      <c r="B48" s="141">
        <v>2365015760.8099999</v>
      </c>
      <c r="C48" s="49">
        <v>1341</v>
      </c>
      <c r="D48" s="300">
        <f t="shared" si="1"/>
        <v>4.5785003916271487E-2</v>
      </c>
      <c r="E48" s="533"/>
      <c r="F48" s="536"/>
      <c r="G48" s="537"/>
      <c r="H48" s="537"/>
      <c r="I48" s="307"/>
    </row>
    <row r="49" spans="1:9" x14ac:dyDescent="0.2">
      <c r="A49" s="67" t="s">
        <v>22</v>
      </c>
      <c r="B49" s="141">
        <v>69185432.189999998</v>
      </c>
      <c r="C49" s="49">
        <v>37</v>
      </c>
      <c r="D49" s="300">
        <f t="shared" si="1"/>
        <v>1.3393802004444939E-3</v>
      </c>
      <c r="E49" s="533"/>
      <c r="F49" s="307"/>
      <c r="G49" s="307"/>
      <c r="H49" s="307"/>
      <c r="I49" s="307"/>
    </row>
    <row r="50" spans="1:9" x14ac:dyDescent="0.2">
      <c r="A50" s="67" t="s">
        <v>23</v>
      </c>
      <c r="B50" s="141"/>
      <c r="C50" s="49"/>
      <c r="D50" s="300">
        <f t="shared" si="1"/>
        <v>0</v>
      </c>
      <c r="E50" s="533"/>
      <c r="F50" s="307"/>
      <c r="G50" s="307"/>
      <c r="H50" s="307"/>
      <c r="I50" s="307"/>
    </row>
    <row r="51" spans="1:9" x14ac:dyDescent="0.2">
      <c r="A51" s="67" t="s">
        <v>24</v>
      </c>
      <c r="B51" s="17"/>
      <c r="C51" s="137"/>
      <c r="D51" s="300">
        <f t="shared" si="1"/>
        <v>0</v>
      </c>
      <c r="F51" s="307"/>
      <c r="G51" s="307"/>
      <c r="H51" s="307"/>
      <c r="I51" s="307"/>
    </row>
    <row r="52" spans="1:9" x14ac:dyDescent="0.2">
      <c r="A52" s="67" t="s">
        <v>25</v>
      </c>
      <c r="B52" s="71"/>
      <c r="C52" s="138"/>
      <c r="D52" s="300">
        <f t="shared" si="1"/>
        <v>0</v>
      </c>
    </row>
    <row r="53" spans="1:9" x14ac:dyDescent="0.2">
      <c r="A53" s="67" t="s">
        <v>26</v>
      </c>
      <c r="B53" s="71"/>
      <c r="C53" s="138"/>
      <c r="D53" s="300">
        <f t="shared" si="1"/>
        <v>0</v>
      </c>
    </row>
    <row r="54" spans="1:9" x14ac:dyDescent="0.2">
      <c r="A54" s="67" t="s">
        <v>27</v>
      </c>
      <c r="B54" s="71"/>
      <c r="C54" s="138"/>
      <c r="D54" s="300">
        <f t="shared" si="1"/>
        <v>0</v>
      </c>
    </row>
    <row r="55" spans="1:9" ht="13.5" thickBot="1" x14ac:dyDescent="0.25">
      <c r="A55" s="43" t="s">
        <v>28</v>
      </c>
      <c r="B55" s="56"/>
      <c r="C55" s="56"/>
      <c r="D55" s="301">
        <f>B55/$B$56</f>
        <v>0</v>
      </c>
    </row>
    <row r="56" spans="1:9" ht="13.5" thickTop="1" x14ac:dyDescent="0.2">
      <c r="A56" s="19" t="s">
        <v>4</v>
      </c>
      <c r="B56" s="140">
        <f>SUM(B45:B55)</f>
        <v>51654811805.520004</v>
      </c>
      <c r="C56" s="140">
        <f>SUM(C45:C55)</f>
        <v>40648</v>
      </c>
      <c r="D56" s="302">
        <f>B56/$B$56</f>
        <v>1</v>
      </c>
    </row>
    <row r="58" spans="1:9" x14ac:dyDescent="0.2">
      <c r="A58" s="633" t="s">
        <v>30</v>
      </c>
      <c r="B58" s="633"/>
      <c r="C58" s="633"/>
      <c r="D58" s="633"/>
      <c r="E58" s="633"/>
      <c r="F58" s="633"/>
    </row>
    <row r="59" spans="1:9" x14ac:dyDescent="0.2">
      <c r="A59" s="306"/>
      <c r="B59" s="307"/>
      <c r="C59" s="307"/>
    </row>
    <row r="60" spans="1:9" x14ac:dyDescent="0.2">
      <c r="A60" s="42" t="s">
        <v>33</v>
      </c>
      <c r="B60" s="84"/>
      <c r="C60" s="84"/>
      <c r="F60" s="307"/>
      <c r="G60" s="307"/>
      <c r="H60" s="307"/>
      <c r="I60" s="307"/>
    </row>
    <row r="61" spans="1:9" x14ac:dyDescent="0.2">
      <c r="A61" s="86"/>
      <c r="B61" s="86"/>
      <c r="C61" s="86"/>
      <c r="F61" s="307"/>
      <c r="G61" s="307"/>
      <c r="H61" s="307"/>
      <c r="I61" s="307"/>
    </row>
    <row r="62" spans="1:9" ht="15" x14ac:dyDescent="0.2">
      <c r="A62" s="85" t="s">
        <v>15</v>
      </c>
      <c r="B62" s="48" t="s">
        <v>16</v>
      </c>
      <c r="C62" s="58" t="s">
        <v>211</v>
      </c>
      <c r="D62" s="299" t="s">
        <v>35</v>
      </c>
      <c r="F62" s="536"/>
      <c r="G62" s="537"/>
      <c r="H62" s="537"/>
      <c r="I62" s="307"/>
    </row>
    <row r="63" spans="1:9" ht="15" x14ac:dyDescent="0.2">
      <c r="A63" s="6" t="s">
        <v>18</v>
      </c>
      <c r="B63" s="23">
        <v>8227231139.5799999</v>
      </c>
      <c r="C63" s="73">
        <v>705</v>
      </c>
      <c r="D63" s="300">
        <f>B63/$B$74</f>
        <v>0.90712955849774779</v>
      </c>
      <c r="F63" s="536"/>
      <c r="G63" s="537"/>
      <c r="H63" s="537"/>
      <c r="I63" s="307"/>
    </row>
    <row r="64" spans="1:9" ht="15" x14ac:dyDescent="0.2">
      <c r="A64" s="6" t="s">
        <v>19</v>
      </c>
      <c r="B64" s="50">
        <v>490440855.27999997</v>
      </c>
      <c r="C64" s="9">
        <v>43</v>
      </c>
      <c r="D64" s="300">
        <f t="shared" ref="D64:D74" si="2">B64/$B$74</f>
        <v>5.4075713805959269E-2</v>
      </c>
      <c r="F64" s="536"/>
      <c r="G64" s="537"/>
      <c r="H64" s="537"/>
      <c r="I64" s="307"/>
    </row>
    <row r="65" spans="1:9" ht="15" x14ac:dyDescent="0.2">
      <c r="A65" s="6" t="s">
        <v>20</v>
      </c>
      <c r="B65" s="50">
        <v>351849621.44</v>
      </c>
      <c r="C65" s="9">
        <v>26</v>
      </c>
      <c r="D65" s="300">
        <f t="shared" si="2"/>
        <v>3.8794727696292809E-2</v>
      </c>
      <c r="F65" s="536"/>
      <c r="G65" s="537"/>
      <c r="H65" s="537"/>
      <c r="I65" s="307"/>
    </row>
    <row r="66" spans="1:9" ht="15" x14ac:dyDescent="0.2">
      <c r="A66" s="6" t="s">
        <v>21</v>
      </c>
      <c r="B66" s="65"/>
      <c r="C66" s="70"/>
      <c r="D66" s="300">
        <f t="shared" si="2"/>
        <v>0</v>
      </c>
      <c r="F66" s="536"/>
      <c r="G66" s="537"/>
      <c r="H66" s="537"/>
      <c r="I66" s="307"/>
    </row>
    <row r="67" spans="1:9" x14ac:dyDescent="0.2">
      <c r="A67" s="6" t="s">
        <v>22</v>
      </c>
      <c r="B67" s="40"/>
      <c r="C67" s="40"/>
      <c r="D67" s="300">
        <f t="shared" si="2"/>
        <v>0</v>
      </c>
      <c r="F67" s="307"/>
      <c r="G67" s="307"/>
      <c r="H67" s="307"/>
      <c r="I67" s="307"/>
    </row>
    <row r="68" spans="1:9" x14ac:dyDescent="0.2">
      <c r="A68" s="6" t="s">
        <v>23</v>
      </c>
      <c r="B68" s="40"/>
      <c r="C68" s="40"/>
      <c r="D68" s="300">
        <f t="shared" si="2"/>
        <v>0</v>
      </c>
      <c r="F68" s="307"/>
      <c r="G68" s="307"/>
      <c r="H68" s="307"/>
      <c r="I68" s="307"/>
    </row>
    <row r="69" spans="1:9" x14ac:dyDescent="0.2">
      <c r="A69" s="6" t="s">
        <v>24</v>
      </c>
      <c r="B69" s="40"/>
      <c r="C69" s="40"/>
      <c r="D69" s="300">
        <f t="shared" si="2"/>
        <v>0</v>
      </c>
      <c r="F69" s="307"/>
      <c r="G69" s="307"/>
      <c r="H69" s="307"/>
      <c r="I69" s="307"/>
    </row>
    <row r="70" spans="1:9" x14ac:dyDescent="0.2">
      <c r="A70" s="6" t="s">
        <v>25</v>
      </c>
      <c r="B70" s="40"/>
      <c r="C70" s="40"/>
      <c r="D70" s="300">
        <f t="shared" si="2"/>
        <v>0</v>
      </c>
      <c r="F70" s="307"/>
      <c r="G70" s="307"/>
      <c r="H70" s="307"/>
      <c r="I70" s="307"/>
    </row>
    <row r="71" spans="1:9" x14ac:dyDescent="0.2">
      <c r="A71" s="6" t="s">
        <v>26</v>
      </c>
      <c r="B71" s="40"/>
      <c r="C71" s="40"/>
      <c r="D71" s="300">
        <f t="shared" si="2"/>
        <v>0</v>
      </c>
    </row>
    <row r="72" spans="1:9" x14ac:dyDescent="0.2">
      <c r="A72" s="6" t="s">
        <v>27</v>
      </c>
      <c r="B72" s="40"/>
      <c r="C72" s="40"/>
      <c r="D72" s="300">
        <f t="shared" si="2"/>
        <v>0</v>
      </c>
    </row>
    <row r="73" spans="1:9" ht="13.5" thickBot="1" x14ac:dyDescent="0.25">
      <c r="A73" s="25" t="s">
        <v>28</v>
      </c>
      <c r="B73" s="63"/>
      <c r="C73" s="63"/>
      <c r="D73" s="301">
        <f t="shared" si="2"/>
        <v>0</v>
      </c>
    </row>
    <row r="74" spans="1:9" ht="13.5" thickTop="1" x14ac:dyDescent="0.2">
      <c r="A74" s="1" t="s">
        <v>4</v>
      </c>
      <c r="B74" s="5">
        <f>SUM(B63:B73)</f>
        <v>9069521616.3000011</v>
      </c>
      <c r="C74" s="5">
        <f>SUM(C63:C73)</f>
        <v>774</v>
      </c>
      <c r="D74" s="302">
        <f t="shared" si="2"/>
        <v>1</v>
      </c>
    </row>
    <row r="75" spans="1:9" x14ac:dyDescent="0.2">
      <c r="A75" s="2"/>
      <c r="B75" s="66"/>
      <c r="C75" s="66"/>
    </row>
    <row r="76" spans="1:9" x14ac:dyDescent="0.2">
      <c r="A76" s="2"/>
      <c r="B76" s="66"/>
      <c r="C76" s="66"/>
    </row>
    <row r="77" spans="1:9" x14ac:dyDescent="0.2">
      <c r="A77" s="42" t="s">
        <v>34</v>
      </c>
      <c r="B77" s="84"/>
      <c r="C77" s="84"/>
    </row>
    <row r="78" spans="1:9" x14ac:dyDescent="0.2">
      <c r="A78" s="55"/>
      <c r="B78" s="55"/>
      <c r="C78" s="55"/>
    </row>
    <row r="79" spans="1:9" x14ac:dyDescent="0.2">
      <c r="A79" s="57" t="s">
        <v>29</v>
      </c>
      <c r="B79" s="48" t="s">
        <v>16</v>
      </c>
      <c r="C79" s="58" t="s">
        <v>211</v>
      </c>
      <c r="D79" s="299" t="s">
        <v>35</v>
      </c>
    </row>
    <row r="80" spans="1:9" x14ac:dyDescent="0.2">
      <c r="A80" s="75" t="s">
        <v>18</v>
      </c>
      <c r="B80" s="23">
        <v>8605031794.9500008</v>
      </c>
      <c r="C80" s="73">
        <v>738</v>
      </c>
      <c r="D80" s="300">
        <f>B80/$B$74</f>
        <v>0.94878563159106366</v>
      </c>
    </row>
    <row r="81" spans="1:22" x14ac:dyDescent="0.2">
      <c r="A81" s="80" t="s">
        <v>19</v>
      </c>
      <c r="B81" s="50">
        <v>240457400.72</v>
      </c>
      <c r="C81" s="9">
        <v>26</v>
      </c>
      <c r="D81" s="300">
        <f t="shared" ref="D81:D91" si="3">B81/$B$74</f>
        <v>2.6512688418741197E-2</v>
      </c>
    </row>
    <row r="82" spans="1:22" x14ac:dyDescent="0.2">
      <c r="A82" s="80" t="s">
        <v>20</v>
      </c>
      <c r="B82" s="50">
        <v>199032420.62</v>
      </c>
      <c r="C82" s="9">
        <v>9</v>
      </c>
      <c r="D82" s="300">
        <f t="shared" si="3"/>
        <v>2.1945195021344156E-2</v>
      </c>
    </row>
    <row r="83" spans="1:22" x14ac:dyDescent="0.2">
      <c r="A83" s="80" t="s">
        <v>21</v>
      </c>
      <c r="B83" s="17">
        <v>25000000</v>
      </c>
      <c r="C83" s="70">
        <v>1</v>
      </c>
      <c r="D83" s="300">
        <f t="shared" si="3"/>
        <v>2.7564849677483862E-3</v>
      </c>
    </row>
    <row r="84" spans="1:22" x14ac:dyDescent="0.2">
      <c r="A84" s="80" t="s">
        <v>22</v>
      </c>
      <c r="B84" s="17"/>
      <c r="C84" s="70"/>
      <c r="D84" s="300">
        <f t="shared" si="3"/>
        <v>0</v>
      </c>
    </row>
    <row r="85" spans="1:22" x14ac:dyDescent="0.2">
      <c r="A85" s="80" t="s">
        <v>23</v>
      </c>
      <c r="B85" s="17"/>
      <c r="C85" s="70"/>
      <c r="D85" s="300">
        <f t="shared" si="3"/>
        <v>0</v>
      </c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</row>
    <row r="86" spans="1:22" x14ac:dyDescent="0.2">
      <c r="A86" s="80" t="s">
        <v>24</v>
      </c>
      <c r="B86" s="17"/>
      <c r="C86" s="70"/>
      <c r="D86" s="300">
        <f t="shared" si="3"/>
        <v>0</v>
      </c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</row>
    <row r="87" spans="1:22" ht="15" x14ac:dyDescent="0.25">
      <c r="A87" s="80" t="s">
        <v>25</v>
      </c>
      <c r="B87" s="40"/>
      <c r="C87" s="40"/>
      <c r="D87" s="300">
        <f t="shared" si="3"/>
        <v>0</v>
      </c>
      <c r="G87" s="307"/>
      <c r="H87" s="536"/>
      <c r="I87" s="536"/>
      <c r="J87" s="536"/>
      <c r="K87" s="536"/>
      <c r="L87" s="536"/>
      <c r="M87" s="536"/>
      <c r="N87" s="536"/>
      <c r="O87" s="536"/>
      <c r="P87" s="536"/>
      <c r="Q87" s="536"/>
      <c r="R87" s="536"/>
      <c r="S87" s="538"/>
      <c r="T87" s="307"/>
      <c r="U87" s="307"/>
      <c r="V87" s="307"/>
    </row>
    <row r="88" spans="1:22" ht="15" x14ac:dyDescent="0.2">
      <c r="A88" s="80" t="s">
        <v>26</v>
      </c>
      <c r="B88" s="40"/>
      <c r="C88" s="40"/>
      <c r="D88" s="300">
        <f t="shared" si="3"/>
        <v>0</v>
      </c>
      <c r="G88" s="536"/>
      <c r="H88" s="537"/>
      <c r="I88" s="537"/>
      <c r="J88" s="537"/>
      <c r="K88" s="537"/>
      <c r="L88" s="537"/>
      <c r="M88" s="537"/>
      <c r="N88" s="537"/>
      <c r="O88" s="537"/>
      <c r="P88" s="537"/>
      <c r="Q88" s="537"/>
      <c r="R88" s="537"/>
      <c r="S88" s="537"/>
      <c r="T88" s="307"/>
      <c r="U88" s="307"/>
      <c r="V88" s="307"/>
    </row>
    <row r="89" spans="1:22" ht="15" x14ac:dyDescent="0.2">
      <c r="A89" s="80" t="s">
        <v>27</v>
      </c>
      <c r="B89" s="40"/>
      <c r="C89" s="40"/>
      <c r="D89" s="300">
        <f t="shared" si="3"/>
        <v>0</v>
      </c>
      <c r="G89" s="536"/>
      <c r="H89" s="536"/>
      <c r="I89" s="536"/>
      <c r="J89" s="536"/>
      <c r="K89" s="537"/>
      <c r="L89" s="537"/>
      <c r="M89" s="537"/>
      <c r="N89" s="537"/>
      <c r="O89" s="537"/>
      <c r="P89" s="537"/>
      <c r="Q89" s="537"/>
      <c r="R89" s="537"/>
      <c r="S89" s="537"/>
      <c r="T89" s="307"/>
      <c r="U89" s="307"/>
      <c r="V89" s="307"/>
    </row>
    <row r="90" spans="1:22" ht="15.75" thickBot="1" x14ac:dyDescent="0.25">
      <c r="A90" s="36" t="s">
        <v>28</v>
      </c>
      <c r="B90" s="63"/>
      <c r="C90" s="63"/>
      <c r="D90" s="301">
        <f t="shared" si="3"/>
        <v>0</v>
      </c>
      <c r="G90" s="536"/>
      <c r="H90" s="537"/>
      <c r="I90" s="537"/>
      <c r="J90" s="537"/>
      <c r="K90" s="537"/>
      <c r="L90" s="537"/>
      <c r="M90" s="537"/>
      <c r="N90" s="537"/>
      <c r="O90" s="537"/>
      <c r="P90" s="537"/>
      <c r="Q90" s="537"/>
      <c r="R90" s="537"/>
      <c r="S90" s="537"/>
      <c r="T90" s="307"/>
      <c r="U90" s="307"/>
      <c r="V90" s="307"/>
    </row>
    <row r="91" spans="1:22" ht="15.75" thickTop="1" x14ac:dyDescent="0.2">
      <c r="A91" s="65" t="s">
        <v>4</v>
      </c>
      <c r="B91" s="155">
        <f>SUM(B80:B90)</f>
        <v>9069521616.2900009</v>
      </c>
      <c r="C91" s="155">
        <f>SUM(C80:C90)</f>
        <v>774</v>
      </c>
      <c r="D91" s="302">
        <f t="shared" si="3"/>
        <v>0.99999999999889733</v>
      </c>
      <c r="G91" s="536"/>
      <c r="H91" s="537"/>
      <c r="I91" s="537"/>
      <c r="J91" s="537"/>
      <c r="K91" s="537"/>
      <c r="L91" s="537"/>
      <c r="M91" s="537"/>
      <c r="N91" s="537"/>
      <c r="O91" s="537"/>
      <c r="P91" s="537"/>
      <c r="Q91" s="537"/>
      <c r="R91" s="537"/>
      <c r="S91" s="537"/>
      <c r="T91" s="307"/>
      <c r="U91" s="307"/>
      <c r="V91" s="307"/>
    </row>
    <row r="92" spans="1:22" ht="15" x14ac:dyDescent="0.2">
      <c r="A92" s="215"/>
      <c r="B92" s="216"/>
      <c r="C92" s="216"/>
      <c r="D92" s="308"/>
      <c r="G92" s="536"/>
      <c r="H92" s="537"/>
      <c r="I92" s="537"/>
      <c r="J92" s="537"/>
      <c r="K92" s="537"/>
      <c r="L92" s="537"/>
      <c r="M92" s="537"/>
      <c r="N92" s="537"/>
      <c r="O92" s="537"/>
      <c r="P92" s="537"/>
      <c r="Q92" s="537"/>
      <c r="R92" s="537"/>
      <c r="S92" s="537"/>
      <c r="T92" s="307"/>
      <c r="U92" s="307"/>
      <c r="V92" s="307"/>
    </row>
    <row r="93" spans="1:22" ht="15" x14ac:dyDescent="0.2">
      <c r="G93" s="536"/>
      <c r="H93" s="537"/>
      <c r="I93" s="537"/>
      <c r="J93" s="537"/>
      <c r="K93" s="537"/>
      <c r="L93" s="537"/>
      <c r="M93" s="537"/>
      <c r="N93" s="537"/>
      <c r="O93" s="537"/>
      <c r="P93" s="537"/>
      <c r="Q93" s="537"/>
      <c r="R93" s="537"/>
      <c r="S93" s="537"/>
      <c r="T93" s="307"/>
      <c r="U93" s="307"/>
      <c r="V93" s="307"/>
    </row>
    <row r="94" spans="1:22" ht="15" x14ac:dyDescent="0.2">
      <c r="A94" s="629" t="s">
        <v>189</v>
      </c>
      <c r="B94" s="630"/>
      <c r="C94" s="630"/>
      <c r="D94" s="630"/>
      <c r="E94" s="630"/>
      <c r="F94" s="630"/>
      <c r="G94" s="536"/>
      <c r="H94" s="536"/>
      <c r="I94" s="536"/>
      <c r="J94" s="536"/>
      <c r="K94" s="537"/>
      <c r="L94" s="537"/>
      <c r="M94" s="537"/>
      <c r="N94" s="537"/>
      <c r="O94" s="537"/>
      <c r="P94" s="537"/>
      <c r="Q94" s="537"/>
      <c r="R94" s="537"/>
      <c r="S94" s="537"/>
      <c r="T94" s="307"/>
      <c r="U94" s="307"/>
      <c r="V94" s="307"/>
    </row>
    <row r="95" spans="1:22" ht="15" x14ac:dyDescent="0.2">
      <c r="A95" s="296" t="s">
        <v>14</v>
      </c>
      <c r="B95" s="297"/>
      <c r="C95" s="297"/>
      <c r="D95" s="297"/>
      <c r="E95" s="297"/>
      <c r="F95" s="297"/>
      <c r="G95" s="536"/>
      <c r="H95" s="537"/>
      <c r="I95" s="537"/>
      <c r="J95" s="537"/>
      <c r="K95" s="537"/>
      <c r="L95" s="537"/>
      <c r="M95" s="537"/>
      <c r="N95" s="537"/>
      <c r="O95" s="537"/>
      <c r="P95" s="537"/>
      <c r="Q95" s="537"/>
      <c r="R95" s="537"/>
      <c r="S95" s="537"/>
      <c r="T95" s="307"/>
      <c r="U95" s="307"/>
      <c r="V95" s="307"/>
    </row>
    <row r="96" spans="1:22" ht="15" x14ac:dyDescent="0.2">
      <c r="G96" s="536"/>
      <c r="H96" s="537"/>
      <c r="I96" s="537"/>
      <c r="J96" s="537"/>
      <c r="K96" s="537"/>
      <c r="L96" s="537"/>
      <c r="M96" s="537"/>
      <c r="N96" s="537"/>
      <c r="O96" s="537"/>
      <c r="P96" s="537"/>
      <c r="Q96" s="537"/>
      <c r="R96" s="537"/>
      <c r="S96" s="537"/>
      <c r="T96" s="307"/>
      <c r="U96" s="307"/>
      <c r="V96" s="307"/>
    </row>
    <row r="97" spans="1:22" ht="15" x14ac:dyDescent="0.2">
      <c r="A97" s="57" t="s">
        <v>190</v>
      </c>
      <c r="B97" s="48" t="s">
        <v>16</v>
      </c>
      <c r="C97" s="58" t="s">
        <v>17</v>
      </c>
      <c r="D97" s="299" t="s">
        <v>35</v>
      </c>
      <c r="G97" s="536"/>
      <c r="H97" s="537"/>
      <c r="I97" s="537"/>
      <c r="J97" s="537"/>
      <c r="K97" s="537"/>
      <c r="L97" s="537"/>
      <c r="M97" s="537"/>
      <c r="N97" s="537"/>
      <c r="O97" s="537"/>
      <c r="P97" s="537"/>
      <c r="Q97" s="537"/>
      <c r="R97" s="537"/>
      <c r="S97" s="537"/>
      <c r="T97" s="307"/>
      <c r="U97" s="307"/>
      <c r="V97" s="307"/>
    </row>
    <row r="98" spans="1:22" ht="15" x14ac:dyDescent="0.2">
      <c r="A98" s="75" t="s">
        <v>191</v>
      </c>
      <c r="B98" s="23">
        <v>10543204766.23</v>
      </c>
      <c r="C98" s="73">
        <v>16238</v>
      </c>
      <c r="D98" s="300">
        <f t="shared" ref="D98:D104" si="4">B98/$B$104</f>
        <v>0.20410886029210695</v>
      </c>
      <c r="G98" s="536"/>
      <c r="H98" s="537"/>
      <c r="I98" s="537"/>
      <c r="J98" s="537"/>
      <c r="K98" s="537"/>
      <c r="L98" s="537"/>
      <c r="M98" s="537"/>
      <c r="N98" s="537"/>
      <c r="O98" s="537"/>
      <c r="P98" s="537"/>
      <c r="Q98" s="537"/>
      <c r="R98" s="537"/>
      <c r="S98" s="537"/>
      <c r="T98" s="307"/>
      <c r="U98" s="307"/>
      <c r="V98" s="307"/>
    </row>
    <row r="99" spans="1:22" ht="15" x14ac:dyDescent="0.2">
      <c r="A99" s="80" t="s">
        <v>192</v>
      </c>
      <c r="B99" s="50">
        <v>24814799212.25</v>
      </c>
      <c r="C99" s="9">
        <v>17681</v>
      </c>
      <c r="D99" s="300">
        <f t="shared" si="4"/>
        <v>0.48039666286410526</v>
      </c>
      <c r="G99" s="536"/>
      <c r="H99" s="537"/>
      <c r="I99" s="537"/>
      <c r="J99" s="537"/>
      <c r="K99" s="537"/>
      <c r="L99" s="537"/>
      <c r="M99" s="537"/>
      <c r="N99" s="537"/>
      <c r="O99" s="537"/>
      <c r="P99" s="537"/>
      <c r="Q99" s="537"/>
      <c r="R99" s="537"/>
      <c r="S99" s="537"/>
      <c r="T99" s="307"/>
      <c r="U99" s="307"/>
      <c r="V99" s="307"/>
    </row>
    <row r="100" spans="1:22" ht="15" x14ac:dyDescent="0.2">
      <c r="A100" s="80" t="s">
        <v>193</v>
      </c>
      <c r="B100" s="50">
        <v>10496892841.040001</v>
      </c>
      <c r="C100" s="9">
        <v>4414</v>
      </c>
      <c r="D100" s="300">
        <f t="shared" si="4"/>
        <v>0.20321229473371613</v>
      </c>
      <c r="G100" s="536"/>
      <c r="H100" s="537"/>
      <c r="I100" s="537"/>
      <c r="J100" s="537"/>
      <c r="K100" s="537"/>
      <c r="L100" s="537"/>
      <c r="M100" s="537"/>
      <c r="N100" s="537"/>
      <c r="O100" s="537"/>
      <c r="P100" s="537"/>
      <c r="Q100" s="537"/>
      <c r="R100" s="537"/>
      <c r="S100" s="537"/>
      <c r="T100" s="307"/>
      <c r="U100" s="307"/>
      <c r="V100" s="307"/>
    </row>
    <row r="101" spans="1:22" ht="15" x14ac:dyDescent="0.2">
      <c r="A101" s="80" t="s">
        <v>194</v>
      </c>
      <c r="B101" s="17">
        <v>3458168876.1900001</v>
      </c>
      <c r="C101" s="70">
        <v>1022</v>
      </c>
      <c r="D101" s="300">
        <f t="shared" si="4"/>
        <v>6.6947661898552877E-2</v>
      </c>
      <c r="G101" s="536"/>
      <c r="H101" s="537"/>
      <c r="I101" s="537"/>
      <c r="J101" s="537"/>
      <c r="K101" s="537"/>
      <c r="L101" s="537"/>
      <c r="M101" s="537"/>
      <c r="N101" s="537"/>
      <c r="O101" s="537"/>
      <c r="P101" s="537"/>
      <c r="Q101" s="537"/>
      <c r="R101" s="537"/>
      <c r="S101" s="537"/>
      <c r="T101" s="307"/>
      <c r="U101" s="307"/>
      <c r="V101" s="307"/>
    </row>
    <row r="102" spans="1:22" ht="15" x14ac:dyDescent="0.2">
      <c r="A102" s="80" t="s">
        <v>195</v>
      </c>
      <c r="B102" s="17">
        <v>1265015441.9400001</v>
      </c>
      <c r="C102" s="70">
        <v>289</v>
      </c>
      <c r="D102" s="300">
        <f t="shared" si="4"/>
        <v>2.4489788999765005E-2</v>
      </c>
      <c r="G102" s="536"/>
      <c r="H102" s="537"/>
      <c r="I102" s="537"/>
      <c r="J102" s="537"/>
      <c r="K102" s="537"/>
      <c r="L102" s="537"/>
      <c r="M102" s="537"/>
      <c r="N102" s="537"/>
      <c r="O102" s="537"/>
      <c r="P102" s="537"/>
      <c r="Q102" s="537"/>
      <c r="R102" s="537"/>
      <c r="S102" s="537"/>
      <c r="T102" s="307"/>
      <c r="U102" s="307"/>
      <c r="V102" s="307"/>
    </row>
    <row r="103" spans="1:22" ht="15.75" thickBot="1" x14ac:dyDescent="0.25">
      <c r="A103" s="36" t="s">
        <v>196</v>
      </c>
      <c r="B103" s="63">
        <v>1076730667.8800001</v>
      </c>
      <c r="C103" s="63">
        <v>164</v>
      </c>
      <c r="D103" s="301">
        <f t="shared" si="4"/>
        <v>2.0844731211753807E-2</v>
      </c>
      <c r="G103" s="536"/>
      <c r="H103" s="536"/>
      <c r="I103" s="536"/>
      <c r="J103" s="536"/>
      <c r="K103" s="537"/>
      <c r="L103" s="537"/>
      <c r="M103" s="537"/>
      <c r="N103" s="537"/>
      <c r="O103" s="537"/>
      <c r="P103" s="537"/>
      <c r="Q103" s="537"/>
      <c r="R103" s="537"/>
      <c r="S103" s="537"/>
      <c r="T103" s="307"/>
      <c r="U103" s="307"/>
      <c r="V103" s="307"/>
    </row>
    <row r="104" spans="1:22" ht="15.75" thickTop="1" x14ac:dyDescent="0.2">
      <c r="A104" s="65" t="s">
        <v>4</v>
      </c>
      <c r="B104" s="155">
        <f>SUM(B98:B103)</f>
        <v>51654811805.529999</v>
      </c>
      <c r="C104" s="155">
        <f>SUM(C98:C103)</f>
        <v>39808</v>
      </c>
      <c r="D104" s="302">
        <f t="shared" si="4"/>
        <v>1</v>
      </c>
      <c r="G104" s="536"/>
      <c r="H104" s="537"/>
      <c r="I104" s="537"/>
      <c r="J104" s="537"/>
      <c r="K104" s="537"/>
      <c r="L104" s="537"/>
      <c r="M104" s="537"/>
      <c r="N104" s="537"/>
      <c r="O104" s="537"/>
      <c r="P104" s="537"/>
      <c r="Q104" s="537"/>
      <c r="R104" s="537"/>
      <c r="S104" s="537"/>
      <c r="T104" s="307"/>
      <c r="U104" s="307"/>
      <c r="V104" s="307"/>
    </row>
    <row r="105" spans="1:22" ht="15" x14ac:dyDescent="0.2">
      <c r="G105" s="536"/>
      <c r="H105" s="537"/>
      <c r="I105" s="537"/>
      <c r="J105" s="537"/>
      <c r="K105" s="537"/>
      <c r="L105" s="537"/>
      <c r="M105" s="537"/>
      <c r="N105" s="537"/>
      <c r="O105" s="537"/>
      <c r="P105" s="537"/>
      <c r="Q105" s="537"/>
      <c r="R105" s="537"/>
      <c r="S105" s="537"/>
      <c r="T105" s="307"/>
      <c r="U105" s="307"/>
      <c r="V105" s="307"/>
    </row>
    <row r="106" spans="1:22" ht="15" x14ac:dyDescent="0.25">
      <c r="G106" s="536"/>
      <c r="H106" s="537"/>
      <c r="I106" s="537"/>
      <c r="J106" s="537"/>
      <c r="K106" s="537"/>
      <c r="L106" s="537"/>
      <c r="M106" s="538"/>
      <c r="N106" s="538"/>
      <c r="O106" s="538"/>
      <c r="P106" s="538"/>
      <c r="Q106" s="538"/>
      <c r="R106" s="538"/>
      <c r="S106" s="538"/>
      <c r="T106" s="307"/>
      <c r="U106" s="307"/>
      <c r="V106" s="307"/>
    </row>
    <row r="107" spans="1:22" ht="15" x14ac:dyDescent="0.2">
      <c r="A107" s="633" t="s">
        <v>30</v>
      </c>
      <c r="B107" s="633"/>
      <c r="C107" s="633"/>
      <c r="D107" s="633"/>
      <c r="E107" s="633"/>
      <c r="F107" s="633"/>
      <c r="G107" s="307"/>
      <c r="H107" s="537"/>
      <c r="I107" s="537"/>
      <c r="J107" s="53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</row>
    <row r="108" spans="1:22" ht="15" x14ac:dyDescent="0.2">
      <c r="G108" s="307"/>
      <c r="H108" s="537"/>
      <c r="I108" s="537"/>
      <c r="J108" s="53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</row>
    <row r="109" spans="1:22" ht="15" x14ac:dyDescent="0.2">
      <c r="A109" s="57" t="s">
        <v>190</v>
      </c>
      <c r="B109" s="48" t="s">
        <v>16</v>
      </c>
      <c r="C109" s="58" t="s">
        <v>17</v>
      </c>
      <c r="D109" s="299" t="s">
        <v>35</v>
      </c>
      <c r="G109" s="307"/>
      <c r="H109" s="537"/>
      <c r="I109" s="537"/>
      <c r="J109" s="53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</row>
    <row r="110" spans="1:22" x14ac:dyDescent="0.2">
      <c r="A110" s="75" t="s">
        <v>197</v>
      </c>
      <c r="B110" s="23">
        <v>573778681.65999997</v>
      </c>
      <c r="C110" s="73">
        <v>250</v>
      </c>
      <c r="D110" s="300">
        <f>B110/$B$116</f>
        <v>6.3264492432341321E-2</v>
      </c>
      <c r="H110" s="307"/>
      <c r="I110" s="307"/>
      <c r="J110" s="307"/>
      <c r="K110" s="307"/>
    </row>
    <row r="111" spans="1:22" x14ac:dyDescent="0.2">
      <c r="A111" s="80" t="s">
        <v>198</v>
      </c>
      <c r="B111" s="50">
        <v>736597979.23000002</v>
      </c>
      <c r="C111" s="9">
        <v>100</v>
      </c>
      <c r="D111" s="300">
        <f t="shared" ref="D111:D115" si="5">B111/$B$116</f>
        <v>8.1216850280763794E-2</v>
      </c>
      <c r="H111" s="307"/>
      <c r="I111" s="307"/>
      <c r="J111" s="307"/>
      <c r="K111" s="307"/>
    </row>
    <row r="112" spans="1:22" x14ac:dyDescent="0.2">
      <c r="A112" s="80" t="s">
        <v>199</v>
      </c>
      <c r="B112" s="50">
        <v>1732430310.3800001</v>
      </c>
      <c r="C112" s="9">
        <v>122</v>
      </c>
      <c r="D112" s="300">
        <f t="shared" si="5"/>
        <v>0.19101672432915506</v>
      </c>
      <c r="H112" s="307"/>
      <c r="I112" s="307"/>
      <c r="J112" s="307"/>
      <c r="K112" s="307"/>
    </row>
    <row r="113" spans="1:13" x14ac:dyDescent="0.2">
      <c r="A113" s="80" t="s">
        <v>200</v>
      </c>
      <c r="B113" s="17">
        <v>2943010517.8800001</v>
      </c>
      <c r="C113" s="70">
        <v>93</v>
      </c>
      <c r="D113" s="300">
        <f t="shared" si="5"/>
        <v>0.32449457009810684</v>
      </c>
      <c r="H113" s="307"/>
      <c r="I113" s="307"/>
      <c r="J113" s="307"/>
      <c r="K113" s="307"/>
    </row>
    <row r="114" spans="1:13" x14ac:dyDescent="0.2">
      <c r="A114" s="80" t="s">
        <v>201</v>
      </c>
      <c r="B114" s="17">
        <v>2328003518.1599998</v>
      </c>
      <c r="C114" s="70">
        <v>33</v>
      </c>
      <c r="D114" s="300">
        <f t="shared" si="5"/>
        <v>0.2566842681066529</v>
      </c>
    </row>
    <row r="115" spans="1:13" ht="13.5" thickBot="1" x14ac:dyDescent="0.25">
      <c r="A115" s="36" t="s">
        <v>202</v>
      </c>
      <c r="B115" s="63">
        <v>755700609</v>
      </c>
      <c r="C115" s="532">
        <v>5</v>
      </c>
      <c r="D115" s="301">
        <f t="shared" si="5"/>
        <v>8.3323094752980179E-2</v>
      </c>
    </row>
    <row r="116" spans="1:13" ht="13.5" thickTop="1" x14ac:dyDescent="0.2">
      <c r="A116" s="65" t="s">
        <v>4</v>
      </c>
      <c r="B116" s="155">
        <f>SUM(B110:B115)</f>
        <v>9069521616.3099995</v>
      </c>
      <c r="C116" s="155">
        <f>SUM(C110:C115)</f>
        <v>603</v>
      </c>
      <c r="D116" s="302">
        <f>B116/$B$116</f>
        <v>1</v>
      </c>
    </row>
    <row r="120" spans="1:13" x14ac:dyDescent="0.2">
      <c r="A120" s="629" t="s">
        <v>203</v>
      </c>
      <c r="B120" s="630"/>
      <c r="C120" s="630"/>
      <c r="D120" s="630"/>
      <c r="E120" s="630"/>
      <c r="F120" s="630"/>
      <c r="G120" s="630"/>
      <c r="H120" s="630"/>
      <c r="I120" s="630"/>
      <c r="J120" s="630"/>
      <c r="K120" s="630"/>
      <c r="L120" s="630"/>
      <c r="M120" s="534"/>
    </row>
    <row r="121" spans="1:13" s="317" customFormat="1" x14ac:dyDescent="0.2">
      <c r="A121" s="310"/>
      <c r="B121" s="311" t="s">
        <v>4</v>
      </c>
      <c r="C121" s="312" t="s">
        <v>37</v>
      </c>
      <c r="D121" s="312" t="s">
        <v>38</v>
      </c>
      <c r="E121" s="313" t="s">
        <v>39</v>
      </c>
      <c r="F121" s="314" t="s">
        <v>40</v>
      </c>
      <c r="G121" s="315" t="s">
        <v>41</v>
      </c>
      <c r="H121" s="315" t="s">
        <v>42</v>
      </c>
      <c r="I121" s="315" t="s">
        <v>43</v>
      </c>
      <c r="J121" s="315" t="s">
        <v>44</v>
      </c>
      <c r="K121" s="315" t="s">
        <v>45</v>
      </c>
      <c r="L121" s="315" t="s">
        <v>46</v>
      </c>
      <c r="M121" s="316" t="s">
        <v>47</v>
      </c>
    </row>
    <row r="122" spans="1:13" x14ac:dyDescent="0.2">
      <c r="A122" s="249" t="s">
        <v>48</v>
      </c>
      <c r="B122" s="154">
        <f>SUM(C122:M122)</f>
        <v>8925498076.1300011</v>
      </c>
      <c r="C122" s="154">
        <v>2827340936.8400002</v>
      </c>
      <c r="D122" s="154">
        <v>2297434557.9499998</v>
      </c>
      <c r="E122" s="154">
        <v>3625613420.4000001</v>
      </c>
      <c r="F122" s="154">
        <v>173627160.94</v>
      </c>
      <c r="G122" s="154">
        <v>1482000</v>
      </c>
      <c r="H122" s="154"/>
      <c r="I122" s="154">
        <v>0</v>
      </c>
      <c r="J122" s="154">
        <v>0</v>
      </c>
      <c r="K122" s="154">
        <v>0</v>
      </c>
      <c r="L122" s="154">
        <v>0</v>
      </c>
      <c r="M122" s="154">
        <v>0</v>
      </c>
    </row>
    <row r="123" spans="1:13" x14ac:dyDescent="0.2">
      <c r="A123" s="250" t="s">
        <v>49</v>
      </c>
      <c r="B123" s="154">
        <f t="shared" ref="B123:B141" si="6">SUM(C123:M123)</f>
        <v>1670882721.8199999</v>
      </c>
      <c r="C123" s="154">
        <v>269733125.42000002</v>
      </c>
      <c r="D123" s="154">
        <v>328920686.83999997</v>
      </c>
      <c r="E123" s="154">
        <v>857899041</v>
      </c>
      <c r="F123" s="154">
        <v>210090479.81</v>
      </c>
      <c r="G123" s="154">
        <v>4239388.75</v>
      </c>
      <c r="H123" s="154"/>
      <c r="I123" s="154">
        <v>0</v>
      </c>
      <c r="J123" s="154">
        <v>0</v>
      </c>
      <c r="K123" s="154">
        <v>0</v>
      </c>
      <c r="L123" s="154">
        <v>0</v>
      </c>
      <c r="M123" s="154">
        <v>0</v>
      </c>
    </row>
    <row r="124" spans="1:13" x14ac:dyDescent="0.2">
      <c r="A124" s="250" t="s">
        <v>50</v>
      </c>
      <c r="B124" s="154">
        <f t="shared" si="6"/>
        <v>2543484714.9099998</v>
      </c>
      <c r="C124" s="154">
        <v>655066271.44000006</v>
      </c>
      <c r="D124" s="154">
        <v>513840284.88</v>
      </c>
      <c r="E124" s="154">
        <v>1246230660.22</v>
      </c>
      <c r="F124" s="154">
        <v>126110833.12</v>
      </c>
      <c r="G124" s="154">
        <v>2236665.25</v>
      </c>
      <c r="H124" s="154"/>
      <c r="I124" s="154">
        <v>0</v>
      </c>
      <c r="J124" s="154">
        <v>0</v>
      </c>
      <c r="K124" s="154">
        <v>0</v>
      </c>
      <c r="L124" s="154">
        <v>0</v>
      </c>
      <c r="M124" s="154">
        <v>0</v>
      </c>
    </row>
    <row r="125" spans="1:13" x14ac:dyDescent="0.2">
      <c r="A125" s="250" t="s">
        <v>51</v>
      </c>
      <c r="B125" s="154">
        <f t="shared" si="6"/>
        <v>27521222.050000001</v>
      </c>
      <c r="C125" s="154">
        <v>4416380.55</v>
      </c>
      <c r="D125" s="154">
        <v>3006975.25</v>
      </c>
      <c r="E125" s="154">
        <v>18717866.25</v>
      </c>
      <c r="F125" s="154">
        <v>1380000</v>
      </c>
      <c r="G125" s="154"/>
      <c r="H125" s="154"/>
      <c r="I125" s="154">
        <v>0</v>
      </c>
      <c r="J125" s="154">
        <v>0</v>
      </c>
      <c r="K125" s="154">
        <v>0</v>
      </c>
      <c r="L125" s="154">
        <v>0</v>
      </c>
      <c r="M125" s="154">
        <v>0</v>
      </c>
    </row>
    <row r="126" spans="1:13" x14ac:dyDescent="0.2">
      <c r="A126" s="250" t="s">
        <v>52</v>
      </c>
      <c r="B126" s="154">
        <f t="shared" si="6"/>
        <v>1644582791.9499998</v>
      </c>
      <c r="C126" s="154">
        <v>419688794.75999999</v>
      </c>
      <c r="D126" s="154">
        <v>465552971.91000003</v>
      </c>
      <c r="E126" s="154">
        <v>710707669.90999997</v>
      </c>
      <c r="F126" s="154">
        <v>46686919.619999997</v>
      </c>
      <c r="G126" s="154">
        <v>1946435.75</v>
      </c>
      <c r="H126" s="154"/>
      <c r="I126" s="154">
        <v>0</v>
      </c>
      <c r="J126" s="154">
        <v>0</v>
      </c>
      <c r="K126" s="154">
        <v>0</v>
      </c>
      <c r="L126" s="154">
        <v>0</v>
      </c>
      <c r="M126" s="154">
        <v>0</v>
      </c>
    </row>
    <row r="127" spans="1:13" x14ac:dyDescent="0.2">
      <c r="A127" s="250" t="s">
        <v>53</v>
      </c>
      <c r="B127" s="154">
        <f t="shared" si="6"/>
        <v>1353648848.2399998</v>
      </c>
      <c r="C127" s="154">
        <v>257450994.06</v>
      </c>
      <c r="D127" s="154">
        <v>274639845.94</v>
      </c>
      <c r="E127" s="154">
        <v>792297666.80999994</v>
      </c>
      <c r="F127" s="154">
        <v>27184243.809999999</v>
      </c>
      <c r="G127" s="154">
        <v>2076097.62</v>
      </c>
      <c r="H127" s="154"/>
      <c r="I127" s="154">
        <v>0</v>
      </c>
      <c r="J127" s="154">
        <v>0</v>
      </c>
      <c r="K127" s="154">
        <v>0</v>
      </c>
      <c r="L127" s="154">
        <v>0</v>
      </c>
      <c r="M127" s="154">
        <v>0</v>
      </c>
    </row>
    <row r="128" spans="1:13" x14ac:dyDescent="0.2">
      <c r="A128" s="250" t="s">
        <v>54</v>
      </c>
      <c r="B128" s="154">
        <f t="shared" si="6"/>
        <v>2189712097.5900002</v>
      </c>
      <c r="C128" s="154">
        <v>442345402.89999998</v>
      </c>
      <c r="D128" s="154">
        <v>411153770.31</v>
      </c>
      <c r="E128" s="154">
        <v>1175597373.9400001</v>
      </c>
      <c r="F128" s="154">
        <v>160615550.44</v>
      </c>
      <c r="G128" s="154"/>
      <c r="H128" s="154"/>
      <c r="I128" s="154">
        <v>0</v>
      </c>
      <c r="J128" s="154">
        <v>0</v>
      </c>
      <c r="K128" s="154">
        <v>0</v>
      </c>
      <c r="L128" s="154">
        <v>0</v>
      </c>
      <c r="M128" s="154">
        <v>0</v>
      </c>
    </row>
    <row r="129" spans="1:13" x14ac:dyDescent="0.2">
      <c r="A129" s="250" t="s">
        <v>56</v>
      </c>
      <c r="B129" s="154">
        <f t="shared" si="6"/>
        <v>2369727106.6399999</v>
      </c>
      <c r="C129" s="154">
        <v>401029351.56999999</v>
      </c>
      <c r="D129" s="154">
        <v>487291790.73000002</v>
      </c>
      <c r="E129" s="154">
        <v>1357857969.28</v>
      </c>
      <c r="F129" s="154">
        <v>119863995.06</v>
      </c>
      <c r="G129" s="154">
        <v>3684000</v>
      </c>
      <c r="H129" s="154"/>
      <c r="I129" s="154">
        <v>0</v>
      </c>
      <c r="J129" s="154">
        <v>0</v>
      </c>
      <c r="K129" s="154">
        <v>0</v>
      </c>
      <c r="L129" s="154">
        <v>0</v>
      </c>
      <c r="M129" s="154">
        <v>0</v>
      </c>
    </row>
    <row r="130" spans="1:13" x14ac:dyDescent="0.2">
      <c r="A130" s="250" t="s">
        <v>55</v>
      </c>
      <c r="B130" s="154">
        <f t="shared" si="6"/>
        <v>1909284774.9100001</v>
      </c>
      <c r="C130" s="154">
        <v>331812952.26999998</v>
      </c>
      <c r="D130" s="154">
        <v>442438581.44</v>
      </c>
      <c r="E130" s="154">
        <v>994445043.45000005</v>
      </c>
      <c r="F130" s="154">
        <v>138308197.75</v>
      </c>
      <c r="G130" s="154">
        <v>2280000</v>
      </c>
      <c r="H130" s="154"/>
      <c r="I130" s="154">
        <v>0</v>
      </c>
      <c r="J130" s="154">
        <v>0</v>
      </c>
      <c r="K130" s="154">
        <v>0</v>
      </c>
      <c r="L130" s="154">
        <v>0</v>
      </c>
      <c r="M130" s="154">
        <v>0</v>
      </c>
    </row>
    <row r="131" spans="1:13" x14ac:dyDescent="0.2">
      <c r="A131" s="250" t="s">
        <v>57</v>
      </c>
      <c r="B131" s="154">
        <f t="shared" si="6"/>
        <v>1097865397.3199999</v>
      </c>
      <c r="C131" s="154">
        <v>299677622.39999998</v>
      </c>
      <c r="D131" s="154">
        <v>281247202.27999997</v>
      </c>
      <c r="E131" s="154">
        <v>498907180.88999999</v>
      </c>
      <c r="F131" s="154">
        <v>18033391.75</v>
      </c>
      <c r="G131" s="154"/>
      <c r="H131" s="154"/>
      <c r="I131" s="154">
        <v>0</v>
      </c>
      <c r="J131" s="154">
        <v>0</v>
      </c>
      <c r="K131" s="154">
        <v>0</v>
      </c>
      <c r="L131" s="154">
        <v>0</v>
      </c>
      <c r="M131" s="154">
        <v>0</v>
      </c>
    </row>
    <row r="132" spans="1:13" x14ac:dyDescent="0.2">
      <c r="A132" s="250" t="s">
        <v>58</v>
      </c>
      <c r="B132" s="154">
        <f t="shared" si="6"/>
        <v>12048796309.630001</v>
      </c>
      <c r="C132" s="154">
        <v>8791307606.4400005</v>
      </c>
      <c r="D132" s="154">
        <v>1061742802.91</v>
      </c>
      <c r="E132" s="154">
        <v>2038575674.6600001</v>
      </c>
      <c r="F132" s="154">
        <v>157170225.62</v>
      </c>
      <c r="G132" s="154"/>
      <c r="H132" s="154"/>
      <c r="I132" s="154">
        <v>0</v>
      </c>
      <c r="J132" s="154">
        <v>0</v>
      </c>
      <c r="K132" s="154">
        <v>0</v>
      </c>
      <c r="L132" s="154">
        <v>0</v>
      </c>
      <c r="M132" s="154">
        <v>0</v>
      </c>
    </row>
    <row r="133" spans="1:13" x14ac:dyDescent="0.2">
      <c r="A133" s="250" t="s">
        <v>60</v>
      </c>
      <c r="B133" s="154">
        <f t="shared" si="6"/>
        <v>5039365934.170001</v>
      </c>
      <c r="C133" s="154">
        <v>1260367074.55</v>
      </c>
      <c r="D133" s="154">
        <v>1090790130.3800001</v>
      </c>
      <c r="E133" s="154">
        <v>2303417409.4299998</v>
      </c>
      <c r="F133" s="154">
        <v>376861319.81</v>
      </c>
      <c r="G133" s="154">
        <v>7930000</v>
      </c>
      <c r="H133" s="154"/>
      <c r="I133" s="154">
        <v>0</v>
      </c>
      <c r="J133" s="154">
        <v>0</v>
      </c>
      <c r="K133" s="154">
        <v>0</v>
      </c>
      <c r="L133" s="154">
        <v>0</v>
      </c>
      <c r="M133" s="154">
        <v>0</v>
      </c>
    </row>
    <row r="134" spans="1:13" x14ac:dyDescent="0.2">
      <c r="A134" s="250" t="s">
        <v>61</v>
      </c>
      <c r="B134" s="154">
        <f t="shared" si="6"/>
        <v>256284117.58000001</v>
      </c>
      <c r="C134" s="154">
        <v>30017132.940000001</v>
      </c>
      <c r="D134" s="154">
        <v>50478002.719999999</v>
      </c>
      <c r="E134" s="154">
        <v>168220671.30000001</v>
      </c>
      <c r="F134" s="154">
        <v>7568310.6200000001</v>
      </c>
      <c r="G134" s="154"/>
      <c r="H134" s="154"/>
      <c r="I134" s="154">
        <v>0</v>
      </c>
      <c r="J134" s="154">
        <v>0</v>
      </c>
      <c r="K134" s="154">
        <v>0</v>
      </c>
      <c r="L134" s="154">
        <v>0</v>
      </c>
      <c r="M134" s="154">
        <v>0</v>
      </c>
    </row>
    <row r="135" spans="1:13" x14ac:dyDescent="0.2">
      <c r="A135" s="250" t="s">
        <v>62</v>
      </c>
      <c r="B135" s="154">
        <f t="shared" si="6"/>
        <v>7852446641.5100002</v>
      </c>
      <c r="C135" s="154">
        <v>1775393895.1400001</v>
      </c>
      <c r="D135" s="154">
        <v>1726257785.0599999</v>
      </c>
      <c r="E135" s="154">
        <v>4107001926.8099999</v>
      </c>
      <c r="F135" s="154">
        <v>232420250</v>
      </c>
      <c r="G135" s="154">
        <v>11372784.5</v>
      </c>
      <c r="H135" s="154"/>
      <c r="I135" s="154">
        <v>0</v>
      </c>
      <c r="J135" s="154">
        <v>0</v>
      </c>
      <c r="K135" s="154">
        <v>0</v>
      </c>
      <c r="L135" s="154">
        <v>0</v>
      </c>
      <c r="M135" s="154">
        <v>0</v>
      </c>
    </row>
    <row r="136" spans="1:13" ht="15" x14ac:dyDescent="0.2">
      <c r="A136" s="250" t="s">
        <v>63</v>
      </c>
      <c r="B136" s="154">
        <f t="shared" si="6"/>
        <v>3304417504.8500004</v>
      </c>
      <c r="C136" s="154">
        <v>555870205.46000004</v>
      </c>
      <c r="D136" s="154">
        <v>756385519.47000003</v>
      </c>
      <c r="E136" s="154">
        <v>1811821536.1600001</v>
      </c>
      <c r="F136" s="154">
        <v>162759416.88</v>
      </c>
      <c r="G136" s="154">
        <v>17580826.880000003</v>
      </c>
      <c r="H136" s="535"/>
      <c r="I136" s="154">
        <v>0</v>
      </c>
      <c r="J136" s="154">
        <v>0</v>
      </c>
      <c r="K136" s="154">
        <v>0</v>
      </c>
      <c r="L136" s="154">
        <v>0</v>
      </c>
      <c r="M136" s="154">
        <v>0</v>
      </c>
    </row>
    <row r="137" spans="1:13" x14ac:dyDescent="0.2">
      <c r="A137" s="250" t="s">
        <v>64</v>
      </c>
      <c r="B137" s="154">
        <f t="shared" si="6"/>
        <v>644528570.57000005</v>
      </c>
      <c r="C137" s="154">
        <v>158581503.12</v>
      </c>
      <c r="D137" s="154">
        <v>145426546.97</v>
      </c>
      <c r="E137" s="154">
        <v>332318778.23000002</v>
      </c>
      <c r="F137" s="154">
        <v>7675129.0599999996</v>
      </c>
      <c r="G137" s="154">
        <v>526613.18999999994</v>
      </c>
      <c r="H137" s="154"/>
      <c r="I137" s="154">
        <v>0</v>
      </c>
      <c r="J137" s="154">
        <v>0</v>
      </c>
      <c r="K137" s="154">
        <v>0</v>
      </c>
      <c r="L137" s="154">
        <v>0</v>
      </c>
      <c r="M137" s="154">
        <v>0</v>
      </c>
    </row>
    <row r="138" spans="1:13" x14ac:dyDescent="0.2">
      <c r="A138" s="250" t="s">
        <v>65</v>
      </c>
      <c r="B138" s="154">
        <f t="shared" si="6"/>
        <v>1499383132.1699998</v>
      </c>
      <c r="C138" s="154">
        <v>217661655.63999999</v>
      </c>
      <c r="D138" s="154">
        <v>281148709.19</v>
      </c>
      <c r="E138" s="154">
        <v>793494833.47000003</v>
      </c>
      <c r="F138" s="154">
        <v>201791652.75</v>
      </c>
      <c r="G138" s="154">
        <v>5286281.12</v>
      </c>
      <c r="H138" s="154"/>
      <c r="I138" s="154">
        <v>0</v>
      </c>
      <c r="J138" s="154">
        <v>0</v>
      </c>
      <c r="K138" s="154">
        <v>0</v>
      </c>
      <c r="L138" s="154">
        <v>0</v>
      </c>
      <c r="M138" s="154">
        <v>0</v>
      </c>
    </row>
    <row r="139" spans="1:13" x14ac:dyDescent="0.2">
      <c r="A139" s="251" t="s">
        <v>66</v>
      </c>
      <c r="B139" s="154">
        <f t="shared" si="6"/>
        <v>2183342181.3999996</v>
      </c>
      <c r="C139" s="154">
        <v>653743113.91999996</v>
      </c>
      <c r="D139" s="154">
        <v>471712400.62</v>
      </c>
      <c r="E139" s="154">
        <v>990043217.49000001</v>
      </c>
      <c r="F139" s="154">
        <v>65109858.25</v>
      </c>
      <c r="G139" s="154">
        <v>2733591.12</v>
      </c>
      <c r="H139" s="154"/>
      <c r="I139" s="154">
        <v>0</v>
      </c>
      <c r="J139" s="154">
        <v>0</v>
      </c>
      <c r="K139" s="154">
        <v>0</v>
      </c>
      <c r="L139" s="154">
        <v>0</v>
      </c>
      <c r="M139" s="154">
        <v>0</v>
      </c>
    </row>
    <row r="140" spans="1:13" ht="13.5" thickBot="1" x14ac:dyDescent="0.25">
      <c r="A140" s="250" t="s">
        <v>59</v>
      </c>
      <c r="B140" s="268">
        <f t="shared" si="6"/>
        <v>4163561278.3899999</v>
      </c>
      <c r="C140" s="157">
        <v>983997574.19000006</v>
      </c>
      <c r="D140" s="157">
        <v>1085760486.6199999</v>
      </c>
      <c r="E140" s="157">
        <v>1931233644.0799999</v>
      </c>
      <c r="F140" s="157">
        <v>156758825.5</v>
      </c>
      <c r="G140" s="157">
        <v>5810748</v>
      </c>
      <c r="H140" s="157"/>
      <c r="I140" s="157">
        <v>0</v>
      </c>
      <c r="J140" s="157">
        <v>0</v>
      </c>
      <c r="K140" s="157">
        <v>0</v>
      </c>
      <c r="L140" s="157">
        <v>0</v>
      </c>
      <c r="M140" s="157">
        <v>0</v>
      </c>
    </row>
    <row r="141" spans="1:13" ht="13.5" thickTop="1" x14ac:dyDescent="0.2">
      <c r="A141" s="257" t="s">
        <v>4</v>
      </c>
      <c r="B141" s="156">
        <f t="shared" si="6"/>
        <v>60724333421.830002</v>
      </c>
      <c r="C141" s="156">
        <f>SUM(C122:C140)</f>
        <v>20335501593.609993</v>
      </c>
      <c r="D141" s="156">
        <f>SUM(D122:D140)</f>
        <v>12175229051.469997</v>
      </c>
      <c r="E141" s="156">
        <f>SUM(E122:E140)</f>
        <v>25754401583.780006</v>
      </c>
      <c r="F141" s="156">
        <f>SUM(F122:F140)</f>
        <v>2390015760.79</v>
      </c>
      <c r="G141" s="156">
        <f>SUM(G122:G140)</f>
        <v>69185432.180000007</v>
      </c>
      <c r="H141" s="162">
        <f t="shared" ref="H141:M141" si="7">SUM(H122:H140)</f>
        <v>0</v>
      </c>
      <c r="I141" s="162">
        <f t="shared" si="7"/>
        <v>0</v>
      </c>
      <c r="J141" s="162">
        <f t="shared" si="7"/>
        <v>0</v>
      </c>
      <c r="K141" s="162">
        <f t="shared" si="7"/>
        <v>0</v>
      </c>
      <c r="L141" s="162">
        <f t="shared" si="7"/>
        <v>0</v>
      </c>
      <c r="M141" s="162">
        <f t="shared" si="7"/>
        <v>0</v>
      </c>
    </row>
    <row r="142" spans="1:13" x14ac:dyDescent="0.2">
      <c r="A142" s="217"/>
      <c r="B142" s="218"/>
      <c r="C142" s="218"/>
      <c r="D142" s="218"/>
      <c r="E142" s="218"/>
      <c r="F142" s="218"/>
      <c r="G142" s="218"/>
      <c r="H142" s="219"/>
      <c r="I142" s="219"/>
      <c r="J142" s="219"/>
      <c r="K142" s="219"/>
      <c r="L142" s="219"/>
      <c r="M142" s="219"/>
    </row>
    <row r="144" spans="1:13" x14ac:dyDescent="0.2">
      <c r="A144" s="318" t="s">
        <v>204</v>
      </c>
      <c r="B144" s="319"/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20"/>
    </row>
    <row r="145" spans="1:29" s="326" customFormat="1" x14ac:dyDescent="0.2">
      <c r="A145" s="321"/>
      <c r="B145" s="322" t="s">
        <v>4</v>
      </c>
      <c r="C145" s="323" t="s">
        <v>37</v>
      </c>
      <c r="D145" s="323" t="s">
        <v>38</v>
      </c>
      <c r="E145" s="324" t="s">
        <v>39</v>
      </c>
      <c r="F145" s="325" t="s">
        <v>40</v>
      </c>
      <c r="G145" s="325" t="s">
        <v>41</v>
      </c>
      <c r="H145" s="325" t="s">
        <v>42</v>
      </c>
      <c r="I145" s="325" t="s">
        <v>43</v>
      </c>
      <c r="J145" s="325" t="s">
        <v>44</v>
      </c>
      <c r="K145" s="325" t="s">
        <v>45</v>
      </c>
      <c r="L145" s="325" t="s">
        <v>46</v>
      </c>
      <c r="M145" s="323" t="s">
        <v>47</v>
      </c>
    </row>
    <row r="146" spans="1:29" x14ac:dyDescent="0.2">
      <c r="A146" s="108"/>
      <c r="B146" s="107"/>
      <c r="C146" s="123"/>
      <c r="D146" s="123"/>
      <c r="E146" s="136"/>
      <c r="F146" s="123"/>
      <c r="G146" s="123"/>
      <c r="H146" s="123"/>
      <c r="I146" s="123"/>
      <c r="J146" s="123"/>
      <c r="K146" s="123"/>
      <c r="L146" s="123"/>
      <c r="M146" s="123"/>
    </row>
    <row r="147" spans="1:29" ht="25.5" x14ac:dyDescent="0.2">
      <c r="A147" s="134" t="s">
        <v>68</v>
      </c>
      <c r="B147" s="177" t="s">
        <v>16</v>
      </c>
      <c r="C147" s="129" t="s">
        <v>16</v>
      </c>
      <c r="D147" s="129" t="s">
        <v>16</v>
      </c>
      <c r="E147" s="127" t="s">
        <v>16</v>
      </c>
      <c r="F147" s="129" t="s">
        <v>16</v>
      </c>
      <c r="G147" s="129" t="s">
        <v>16</v>
      </c>
      <c r="H147" s="129" t="s">
        <v>16</v>
      </c>
      <c r="I147" s="129" t="s">
        <v>16</v>
      </c>
      <c r="J147" s="129" t="s">
        <v>16</v>
      </c>
      <c r="K147" s="129" t="s">
        <v>16</v>
      </c>
      <c r="L147" s="129" t="s">
        <v>16</v>
      </c>
      <c r="M147" s="129" t="s">
        <v>16</v>
      </c>
    </row>
    <row r="148" spans="1:29" x14ac:dyDescent="0.2">
      <c r="A148" s="253" t="s">
        <v>75</v>
      </c>
      <c r="B148" s="270">
        <f>SUM(C148:M148)</f>
        <v>60724333421.830002</v>
      </c>
      <c r="C148" s="270">
        <v>20335501593.59</v>
      </c>
      <c r="D148" s="270">
        <v>12175229051.459999</v>
      </c>
      <c r="E148" s="270">
        <v>25754401583.780003</v>
      </c>
      <c r="F148" s="270">
        <v>2390015760.8099999</v>
      </c>
      <c r="G148" s="270">
        <v>69185432.189999998</v>
      </c>
      <c r="H148" s="271">
        <v>0</v>
      </c>
      <c r="I148" s="271">
        <v>0</v>
      </c>
      <c r="J148" s="271">
        <v>0</v>
      </c>
      <c r="K148" s="271">
        <v>0</v>
      </c>
      <c r="L148" s="271">
        <v>0</v>
      </c>
      <c r="M148" s="271">
        <v>0</v>
      </c>
    </row>
    <row r="149" spans="1:29" x14ac:dyDescent="0.2">
      <c r="A149" s="269" t="s">
        <v>69</v>
      </c>
      <c r="B149" s="272">
        <f t="shared" ref="B149:B153" si="8">SUM(C149:M149)</f>
        <v>0</v>
      </c>
      <c r="C149" s="202">
        <v>0</v>
      </c>
      <c r="D149" s="202">
        <v>0</v>
      </c>
      <c r="E149" s="202"/>
      <c r="F149" s="202">
        <v>0</v>
      </c>
      <c r="G149" s="202">
        <v>0</v>
      </c>
      <c r="H149" s="195">
        <v>0</v>
      </c>
      <c r="I149" s="195">
        <v>0</v>
      </c>
      <c r="J149" s="195">
        <v>0</v>
      </c>
      <c r="K149" s="195">
        <v>0</v>
      </c>
      <c r="L149" s="195">
        <v>0</v>
      </c>
      <c r="M149" s="195">
        <v>0</v>
      </c>
      <c r="N149" s="327"/>
    </row>
    <row r="150" spans="1:29" x14ac:dyDescent="0.2">
      <c r="A150" s="254" t="s">
        <v>70</v>
      </c>
      <c r="B150" s="158">
        <f t="shared" si="8"/>
        <v>0</v>
      </c>
      <c r="C150" s="200">
        <v>0</v>
      </c>
      <c r="D150" s="200">
        <v>0</v>
      </c>
      <c r="E150" s="201">
        <v>0</v>
      </c>
      <c r="F150" s="202">
        <v>0</v>
      </c>
      <c r="G150" s="202">
        <v>0</v>
      </c>
      <c r="H150" s="195">
        <v>0</v>
      </c>
      <c r="I150" s="195">
        <v>0</v>
      </c>
      <c r="J150" s="195">
        <v>0</v>
      </c>
      <c r="K150" s="195">
        <v>0</v>
      </c>
      <c r="L150" s="195">
        <v>0</v>
      </c>
      <c r="M150" s="196">
        <v>0</v>
      </c>
    </row>
    <row r="151" spans="1:29" x14ac:dyDescent="0.2">
      <c r="A151" s="254" t="s">
        <v>71</v>
      </c>
      <c r="B151" s="158">
        <f t="shared" si="8"/>
        <v>0</v>
      </c>
      <c r="C151" s="200">
        <v>0</v>
      </c>
      <c r="D151" s="200">
        <v>0</v>
      </c>
      <c r="E151" s="201">
        <v>0</v>
      </c>
      <c r="F151" s="202">
        <v>0</v>
      </c>
      <c r="G151" s="202">
        <v>0</v>
      </c>
      <c r="H151" s="195">
        <v>0</v>
      </c>
      <c r="I151" s="195">
        <v>0</v>
      </c>
      <c r="J151" s="195">
        <v>0</v>
      </c>
      <c r="K151" s="195">
        <v>0</v>
      </c>
      <c r="L151" s="195">
        <v>0</v>
      </c>
      <c r="M151" s="196">
        <v>0</v>
      </c>
    </row>
    <row r="152" spans="1:29" x14ac:dyDescent="0.2">
      <c r="A152" s="254" t="s">
        <v>72</v>
      </c>
      <c r="B152" s="158">
        <f t="shared" si="8"/>
        <v>0</v>
      </c>
      <c r="C152" s="200">
        <v>0</v>
      </c>
      <c r="D152" s="200">
        <v>0</v>
      </c>
      <c r="E152" s="201">
        <v>0</v>
      </c>
      <c r="F152" s="202">
        <v>0</v>
      </c>
      <c r="G152" s="202">
        <v>0</v>
      </c>
      <c r="H152" s="195">
        <v>0</v>
      </c>
      <c r="I152" s="195">
        <v>0</v>
      </c>
      <c r="J152" s="195">
        <v>0</v>
      </c>
      <c r="K152" s="195">
        <v>0</v>
      </c>
      <c r="L152" s="195">
        <v>0</v>
      </c>
      <c r="M152" s="196">
        <v>0</v>
      </c>
    </row>
    <row r="153" spans="1:29" ht="13.5" thickBot="1" x14ac:dyDescent="0.25">
      <c r="A153" s="255" t="s">
        <v>73</v>
      </c>
      <c r="B153" s="158">
        <f t="shared" si="8"/>
        <v>0</v>
      </c>
      <c r="C153" s="203">
        <v>0</v>
      </c>
      <c r="D153" s="203">
        <v>0</v>
      </c>
      <c r="E153" s="204">
        <v>0</v>
      </c>
      <c r="F153" s="205">
        <v>0</v>
      </c>
      <c r="G153" s="205">
        <v>0</v>
      </c>
      <c r="H153" s="197">
        <v>0</v>
      </c>
      <c r="I153" s="197">
        <v>0</v>
      </c>
      <c r="J153" s="197">
        <v>0</v>
      </c>
      <c r="K153" s="197">
        <v>0</v>
      </c>
      <c r="L153" s="197">
        <v>0</v>
      </c>
      <c r="M153" s="198">
        <v>0</v>
      </c>
    </row>
    <row r="154" spans="1:29" ht="13.5" thickTop="1" x14ac:dyDescent="0.2">
      <c r="A154" s="256" t="s">
        <v>4</v>
      </c>
      <c r="B154" s="160">
        <f>SUM(B148:B153)</f>
        <v>60724333421.830002</v>
      </c>
      <c r="C154" s="160">
        <f t="shared" ref="C154:M154" si="9">SUM(C148:C153)</f>
        <v>20335501593.59</v>
      </c>
      <c r="D154" s="160">
        <f t="shared" si="9"/>
        <v>12175229051.459999</v>
      </c>
      <c r="E154" s="160">
        <f t="shared" si="9"/>
        <v>25754401583.780003</v>
      </c>
      <c r="F154" s="160">
        <f t="shared" si="9"/>
        <v>2390015760.8099999</v>
      </c>
      <c r="G154" s="160">
        <f t="shared" si="9"/>
        <v>69185432.189999998</v>
      </c>
      <c r="H154" s="160">
        <f t="shared" si="9"/>
        <v>0</v>
      </c>
      <c r="I154" s="160">
        <f t="shared" si="9"/>
        <v>0</v>
      </c>
      <c r="J154" s="160">
        <f t="shared" si="9"/>
        <v>0</v>
      </c>
      <c r="K154" s="160">
        <f t="shared" si="9"/>
        <v>0</v>
      </c>
      <c r="L154" s="160">
        <f t="shared" si="9"/>
        <v>0</v>
      </c>
      <c r="M154" s="161">
        <f t="shared" si="9"/>
        <v>0</v>
      </c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</row>
    <row r="155" spans="1:29" x14ac:dyDescent="0.2">
      <c r="A155" s="178"/>
      <c r="B155" s="220"/>
      <c r="C155" s="220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</row>
    <row r="156" spans="1:29" x14ac:dyDescent="0.2"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</row>
    <row r="157" spans="1:29" x14ac:dyDescent="0.2">
      <c r="A157" s="318" t="s">
        <v>205</v>
      </c>
      <c r="B157" s="319"/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20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</row>
    <row r="158" spans="1:29" ht="15" x14ac:dyDescent="0.2">
      <c r="A158" s="321"/>
      <c r="B158" s="322" t="s">
        <v>4</v>
      </c>
      <c r="C158" s="323" t="s">
        <v>37</v>
      </c>
      <c r="D158" s="323" t="s">
        <v>38</v>
      </c>
      <c r="E158" s="324" t="s">
        <v>39</v>
      </c>
      <c r="F158" s="325" t="s">
        <v>40</v>
      </c>
      <c r="G158" s="325" t="s">
        <v>41</v>
      </c>
      <c r="H158" s="325" t="s">
        <v>42</v>
      </c>
      <c r="I158" s="325" t="s">
        <v>43</v>
      </c>
      <c r="J158" s="325" t="s">
        <v>44</v>
      </c>
      <c r="K158" s="325" t="s">
        <v>45</v>
      </c>
      <c r="L158" s="325" t="s">
        <v>46</v>
      </c>
      <c r="M158" s="323" t="s">
        <v>47</v>
      </c>
      <c r="O158" s="307"/>
      <c r="P158" s="539"/>
      <c r="Q158" s="539"/>
      <c r="R158" s="539"/>
      <c r="S158" s="539"/>
      <c r="T158" s="539"/>
      <c r="U158" s="539"/>
      <c r="V158" s="539"/>
      <c r="W158" s="539"/>
      <c r="X158" s="539"/>
      <c r="Y158" s="539"/>
      <c r="Z158" s="539"/>
      <c r="AA158" s="539"/>
      <c r="AB158" s="539"/>
      <c r="AC158" s="307"/>
    </row>
    <row r="159" spans="1:29" ht="15" x14ac:dyDescent="0.2">
      <c r="A159" s="258"/>
      <c r="B159" s="107"/>
      <c r="C159" s="123"/>
      <c r="D159" s="123"/>
      <c r="E159" s="136"/>
      <c r="F159" s="123"/>
      <c r="G159" s="123"/>
      <c r="H159" s="123"/>
      <c r="I159" s="123"/>
      <c r="J159" s="123"/>
      <c r="K159" s="123"/>
      <c r="L159" s="123"/>
      <c r="M159" s="123"/>
      <c r="N159" s="326"/>
      <c r="O159" s="540"/>
      <c r="P159" s="539"/>
      <c r="Q159" s="541"/>
      <c r="R159" s="541"/>
      <c r="S159" s="541"/>
      <c r="T159" s="541"/>
      <c r="U159" s="541"/>
      <c r="V159" s="541"/>
      <c r="W159" s="541"/>
      <c r="X159" s="541"/>
      <c r="Y159" s="541"/>
      <c r="Z159" s="541"/>
      <c r="AA159" s="541"/>
      <c r="AB159" s="541"/>
      <c r="AC159" s="307"/>
    </row>
    <row r="160" spans="1:29" ht="25.5" x14ac:dyDescent="0.2">
      <c r="A160" s="259" t="s">
        <v>68</v>
      </c>
      <c r="B160" s="177" t="s">
        <v>16</v>
      </c>
      <c r="C160" s="129" t="s">
        <v>16</v>
      </c>
      <c r="D160" s="129" t="s">
        <v>16</v>
      </c>
      <c r="E160" s="127" t="s">
        <v>16</v>
      </c>
      <c r="F160" s="129" t="s">
        <v>16</v>
      </c>
      <c r="G160" s="129" t="s">
        <v>16</v>
      </c>
      <c r="H160" s="129" t="s">
        <v>16</v>
      </c>
      <c r="I160" s="129" t="s">
        <v>16</v>
      </c>
      <c r="J160" s="129" t="s">
        <v>16</v>
      </c>
      <c r="K160" s="129" t="s">
        <v>16</v>
      </c>
      <c r="L160" s="129" t="s">
        <v>16</v>
      </c>
      <c r="M160" s="129" t="s">
        <v>16</v>
      </c>
      <c r="O160" s="307"/>
      <c r="P160" s="539"/>
      <c r="Q160" s="541"/>
      <c r="R160" s="541"/>
      <c r="S160" s="541"/>
      <c r="T160" s="541"/>
      <c r="U160" s="541"/>
      <c r="V160" s="541"/>
      <c r="W160" s="541"/>
      <c r="X160" s="541"/>
      <c r="Y160" s="541"/>
      <c r="Z160" s="541"/>
      <c r="AA160" s="541"/>
      <c r="AB160" s="541"/>
      <c r="AC160" s="307"/>
    </row>
    <row r="161" spans="1:30" ht="15" x14ac:dyDescent="0.2">
      <c r="A161" s="254" t="s">
        <v>115</v>
      </c>
      <c r="B161" s="328">
        <f>SUM(C161:M161)</f>
        <v>18498894280.019997</v>
      </c>
      <c r="C161" s="329">
        <v>4351681620.7600002</v>
      </c>
      <c r="D161" s="330">
        <v>2554805581.7199998</v>
      </c>
      <c r="E161" s="330">
        <v>11322831319.98</v>
      </c>
      <c r="F161" s="330">
        <v>267697409.94</v>
      </c>
      <c r="G161" s="330">
        <v>1878347.62</v>
      </c>
      <c r="H161" s="331"/>
      <c r="I161" s="332">
        <v>0</v>
      </c>
      <c r="J161" s="328">
        <v>0</v>
      </c>
      <c r="K161" s="333">
        <v>0</v>
      </c>
      <c r="L161" s="333">
        <v>0</v>
      </c>
      <c r="M161" s="328">
        <v>0</v>
      </c>
      <c r="O161" s="307"/>
      <c r="P161" s="539"/>
      <c r="Q161" s="541"/>
      <c r="R161" s="541"/>
      <c r="S161" s="541"/>
      <c r="T161" s="541"/>
      <c r="U161" s="541"/>
      <c r="V161" s="541"/>
      <c r="W161" s="541"/>
      <c r="X161" s="541"/>
      <c r="Y161" s="541"/>
      <c r="Z161" s="541"/>
      <c r="AA161" s="541"/>
      <c r="AB161" s="541"/>
      <c r="AC161" s="307"/>
    </row>
    <row r="162" spans="1:30" ht="15" x14ac:dyDescent="0.2">
      <c r="A162" s="254" t="s">
        <v>116</v>
      </c>
      <c r="B162" s="332">
        <f>SUM(C162:M162)</f>
        <v>17560768144.969997</v>
      </c>
      <c r="C162" s="334">
        <v>4869145453.7399998</v>
      </c>
      <c r="D162" s="335">
        <v>2698221191.0500002</v>
      </c>
      <c r="E162" s="335">
        <v>8610480521.0599995</v>
      </c>
      <c r="F162" s="335">
        <v>1355672643.6199999</v>
      </c>
      <c r="G162" s="335">
        <v>27248335.5</v>
      </c>
      <c r="H162" s="331"/>
      <c r="I162" s="332">
        <v>0</v>
      </c>
      <c r="J162" s="332">
        <v>0</v>
      </c>
      <c r="K162" s="331">
        <v>0</v>
      </c>
      <c r="L162" s="331">
        <v>0</v>
      </c>
      <c r="M162" s="332">
        <v>0</v>
      </c>
      <c r="O162" s="307"/>
      <c r="P162" s="539"/>
      <c r="Q162" s="541"/>
      <c r="R162" s="541"/>
      <c r="S162" s="541"/>
      <c r="T162" s="541"/>
      <c r="U162" s="541"/>
      <c r="V162" s="541"/>
      <c r="W162" s="541"/>
      <c r="X162" s="541"/>
      <c r="Y162" s="541"/>
      <c r="Z162" s="541"/>
      <c r="AA162" s="541"/>
      <c r="AB162" s="541"/>
      <c r="AC162" s="307"/>
    </row>
    <row r="163" spans="1:30" ht="18.75" x14ac:dyDescent="0.25">
      <c r="A163" s="254" t="s">
        <v>117</v>
      </c>
      <c r="B163" s="332">
        <f>SUM(C163:M163)</f>
        <v>10602924528.02</v>
      </c>
      <c r="C163" s="334">
        <v>3459443283.4400001</v>
      </c>
      <c r="D163" s="335">
        <v>2876604252.6999998</v>
      </c>
      <c r="E163" s="335">
        <v>3787789367.8800001</v>
      </c>
      <c r="F163" s="335">
        <v>451266878.69</v>
      </c>
      <c r="G163" s="335">
        <v>27820745.309999999</v>
      </c>
      <c r="H163" s="331"/>
      <c r="I163" s="332">
        <v>0</v>
      </c>
      <c r="J163" s="332">
        <v>0</v>
      </c>
      <c r="K163" s="331">
        <v>0</v>
      </c>
      <c r="L163" s="331">
        <v>0</v>
      </c>
      <c r="M163" s="332">
        <v>0</v>
      </c>
      <c r="O163" s="307"/>
      <c r="P163" s="542"/>
      <c r="Q163" s="543"/>
      <c r="R163" s="543"/>
      <c r="S163" s="543"/>
      <c r="T163" s="543"/>
      <c r="U163" s="543"/>
      <c r="V163" s="543"/>
      <c r="W163" s="543"/>
      <c r="X163" s="543"/>
      <c r="Y163" s="543"/>
      <c r="Z163" s="543"/>
      <c r="AA163" s="543"/>
      <c r="AB163" s="538"/>
      <c r="AC163" s="307"/>
    </row>
    <row r="164" spans="1:30" x14ac:dyDescent="0.2">
      <c r="A164" s="254" t="s">
        <v>118</v>
      </c>
      <c r="B164" s="332">
        <f>SUM(C164:M164)</f>
        <v>9614979796.5300007</v>
      </c>
      <c r="C164" s="334">
        <v>4628020510.4200001</v>
      </c>
      <c r="D164" s="335">
        <v>3019538059.0300002</v>
      </c>
      <c r="E164" s="335">
        <v>1703538762.3900001</v>
      </c>
      <c r="F164" s="335">
        <v>253963849.69</v>
      </c>
      <c r="G164" s="335">
        <v>9918615</v>
      </c>
      <c r="H164" s="331"/>
      <c r="I164" s="332">
        <v>0</v>
      </c>
      <c r="J164" s="332">
        <v>0</v>
      </c>
      <c r="K164" s="331">
        <v>0</v>
      </c>
      <c r="L164" s="331">
        <v>0</v>
      </c>
      <c r="M164" s="332">
        <v>0</v>
      </c>
      <c r="O164" s="307"/>
      <c r="P164" s="307"/>
      <c r="Q164" s="307"/>
      <c r="R164" s="307"/>
      <c r="S164" s="307"/>
      <c r="T164" s="307"/>
      <c r="U164" s="307"/>
      <c r="V164" s="307"/>
      <c r="W164" s="307"/>
      <c r="X164" s="307"/>
      <c r="Y164" s="307"/>
      <c r="Z164" s="307"/>
      <c r="AA164" s="307"/>
      <c r="AB164" s="307"/>
      <c r="AC164" s="307"/>
    </row>
    <row r="165" spans="1:30" ht="13.5" thickBot="1" x14ac:dyDescent="0.25">
      <c r="A165" s="255" t="s">
        <v>119</v>
      </c>
      <c r="B165" s="336">
        <f>SUM(C165:M165)</f>
        <v>4446766672.29</v>
      </c>
      <c r="C165" s="337">
        <v>3027210725.23</v>
      </c>
      <c r="D165" s="337">
        <v>1026059966.97</v>
      </c>
      <c r="E165" s="337">
        <v>329761612.45999998</v>
      </c>
      <c r="F165" s="337">
        <v>61414978.880000003</v>
      </c>
      <c r="G165" s="337">
        <v>2319388.75</v>
      </c>
      <c r="H165" s="338"/>
      <c r="I165" s="336">
        <v>0</v>
      </c>
      <c r="J165" s="336">
        <v>0</v>
      </c>
      <c r="K165" s="338">
        <v>0</v>
      </c>
      <c r="L165" s="338">
        <v>0</v>
      </c>
      <c r="M165" s="336">
        <v>0</v>
      </c>
      <c r="O165" s="307"/>
      <c r="P165" s="307"/>
      <c r="Q165" s="307"/>
      <c r="R165" s="307"/>
      <c r="S165" s="307"/>
      <c r="T165" s="307"/>
      <c r="U165" s="307"/>
      <c r="V165" s="307"/>
      <c r="W165" s="307"/>
      <c r="X165" s="307"/>
      <c r="Y165" s="307"/>
      <c r="Z165" s="307"/>
      <c r="AA165" s="307"/>
      <c r="AB165" s="307"/>
      <c r="AC165" s="307"/>
    </row>
    <row r="166" spans="1:30" ht="13.5" thickTop="1" x14ac:dyDescent="0.2">
      <c r="A166" s="254" t="s">
        <v>4</v>
      </c>
      <c r="B166" s="339">
        <f>SUM(B161:B165)</f>
        <v>60724333421.829994</v>
      </c>
      <c r="C166" s="339">
        <f>SUM(C161:C165)</f>
        <v>20335501593.59</v>
      </c>
      <c r="D166" s="339">
        <f t="shared" ref="D166:M166" si="10">SUM(D161:D165)</f>
        <v>12175229051.469999</v>
      </c>
      <c r="E166" s="339">
        <f t="shared" si="10"/>
        <v>25754401583.77</v>
      </c>
      <c r="F166" s="339">
        <f t="shared" si="10"/>
        <v>2390015760.8200002</v>
      </c>
      <c r="G166" s="339">
        <f t="shared" si="10"/>
        <v>69185432.180000007</v>
      </c>
      <c r="H166" s="339">
        <f t="shared" si="10"/>
        <v>0</v>
      </c>
      <c r="I166" s="339">
        <f t="shared" si="10"/>
        <v>0</v>
      </c>
      <c r="J166" s="339">
        <f t="shared" si="10"/>
        <v>0</v>
      </c>
      <c r="K166" s="339">
        <f t="shared" si="10"/>
        <v>0</v>
      </c>
      <c r="L166" s="339">
        <f t="shared" si="10"/>
        <v>0</v>
      </c>
      <c r="M166" s="339">
        <f t="shared" si="10"/>
        <v>0</v>
      </c>
      <c r="N166" s="327"/>
      <c r="O166" s="307"/>
      <c r="P166" s="307"/>
      <c r="Q166" s="307"/>
      <c r="R166" s="307"/>
      <c r="S166" s="307"/>
      <c r="T166" s="307"/>
      <c r="U166" s="307"/>
      <c r="V166" s="307"/>
      <c r="W166" s="307"/>
      <c r="X166" s="307"/>
      <c r="Y166" s="307"/>
      <c r="Z166" s="307"/>
      <c r="AA166" s="307"/>
      <c r="AB166" s="307"/>
      <c r="AC166" s="307"/>
      <c r="AD166" s="307"/>
    </row>
    <row r="167" spans="1:30" x14ac:dyDescent="0.2">
      <c r="A167" s="178"/>
      <c r="B167" s="340"/>
      <c r="C167" s="340"/>
      <c r="D167" s="340"/>
      <c r="E167" s="340"/>
      <c r="F167" s="340"/>
      <c r="G167" s="340"/>
      <c r="H167" s="340"/>
      <c r="I167" s="340"/>
      <c r="J167" s="340"/>
      <c r="K167" s="340"/>
      <c r="L167" s="340"/>
      <c r="M167" s="340"/>
      <c r="N167" s="307"/>
      <c r="O167" s="307"/>
      <c r="P167" s="307"/>
      <c r="Q167" s="307"/>
      <c r="R167" s="307"/>
      <c r="S167" s="307"/>
      <c r="T167" s="307"/>
      <c r="U167" s="307"/>
      <c r="V167" s="307"/>
      <c r="W167" s="307"/>
      <c r="X167" s="307"/>
      <c r="Y167" s="307"/>
      <c r="Z167" s="307"/>
      <c r="AA167" s="307"/>
      <c r="AB167" s="307"/>
      <c r="AC167" s="307"/>
      <c r="AD167" s="307"/>
    </row>
    <row r="168" spans="1:30" x14ac:dyDescent="0.2">
      <c r="A168" s="307"/>
      <c r="O168" s="307"/>
      <c r="P168" s="307"/>
      <c r="Q168" s="307"/>
      <c r="R168" s="307"/>
      <c r="S168" s="307"/>
      <c r="T168" s="307"/>
      <c r="U168" s="307"/>
      <c r="V168" s="307"/>
      <c r="W168" s="307"/>
      <c r="X168" s="307"/>
      <c r="Y168" s="307"/>
      <c r="Z168" s="307"/>
      <c r="AA168" s="307"/>
      <c r="AB168" s="307"/>
      <c r="AC168" s="307"/>
      <c r="AD168" s="307"/>
    </row>
    <row r="169" spans="1:30" ht="14.25" x14ac:dyDescent="0.2">
      <c r="A169" s="318" t="s">
        <v>217</v>
      </c>
      <c r="B169" s="319"/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20"/>
      <c r="O169" s="536"/>
      <c r="P169" s="536"/>
      <c r="Q169" s="536"/>
      <c r="R169" s="536"/>
      <c r="S169" s="536"/>
      <c r="T169" s="536"/>
      <c r="U169" s="536"/>
      <c r="V169" s="536"/>
      <c r="W169" s="536"/>
      <c r="X169" s="536"/>
      <c r="Y169" s="536"/>
      <c r="Z169" s="536"/>
      <c r="AA169" s="536"/>
      <c r="AB169" s="307"/>
      <c r="AC169" s="307"/>
      <c r="AD169" s="307"/>
    </row>
    <row r="170" spans="1:30" ht="15" x14ac:dyDescent="0.2">
      <c r="A170" s="321"/>
      <c r="B170" s="322" t="s">
        <v>4</v>
      </c>
      <c r="C170" s="323" t="s">
        <v>37</v>
      </c>
      <c r="D170" s="323" t="s">
        <v>38</v>
      </c>
      <c r="E170" s="324" t="s">
        <v>39</v>
      </c>
      <c r="F170" s="325" t="s">
        <v>40</v>
      </c>
      <c r="G170" s="325" t="s">
        <v>41</v>
      </c>
      <c r="H170" s="325" t="s">
        <v>42</v>
      </c>
      <c r="I170" s="325" t="s">
        <v>43</v>
      </c>
      <c r="J170" s="325" t="s">
        <v>44</v>
      </c>
      <c r="K170" s="325" t="s">
        <v>45</v>
      </c>
      <c r="L170" s="325" t="s">
        <v>46</v>
      </c>
      <c r="M170" s="323" t="s">
        <v>47</v>
      </c>
      <c r="O170" s="539"/>
      <c r="P170" s="539"/>
      <c r="Q170" s="539"/>
      <c r="R170" s="539"/>
      <c r="S170" s="539"/>
      <c r="T170" s="539"/>
      <c r="U170" s="539"/>
      <c r="V170" s="539"/>
      <c r="W170" s="539"/>
      <c r="X170" s="539"/>
      <c r="Y170" s="539"/>
      <c r="Z170" s="539"/>
      <c r="AA170" s="539"/>
      <c r="AB170" s="307"/>
      <c r="AC170" s="307"/>
      <c r="AD170" s="307"/>
    </row>
    <row r="171" spans="1:30" ht="15" x14ac:dyDescent="0.2">
      <c r="A171" s="258"/>
      <c r="B171" s="107"/>
      <c r="C171" s="123"/>
      <c r="D171" s="123"/>
      <c r="E171" s="136"/>
      <c r="F171" s="123"/>
      <c r="G171" s="123"/>
      <c r="H171" s="123"/>
      <c r="I171" s="123"/>
      <c r="J171" s="123"/>
      <c r="K171" s="123"/>
      <c r="L171" s="123"/>
      <c r="M171" s="123"/>
      <c r="O171" s="539"/>
      <c r="P171" s="541"/>
      <c r="Q171" s="541"/>
      <c r="R171" s="541"/>
      <c r="S171" s="541"/>
      <c r="T171" s="541"/>
      <c r="U171" s="541"/>
      <c r="V171" s="541"/>
      <c r="W171" s="541"/>
      <c r="X171" s="541"/>
      <c r="Y171" s="541"/>
      <c r="Z171" s="541"/>
      <c r="AA171" s="541"/>
      <c r="AB171" s="307"/>
      <c r="AC171" s="307"/>
      <c r="AD171" s="307"/>
    </row>
    <row r="172" spans="1:30" ht="25.5" x14ac:dyDescent="0.2">
      <c r="A172" s="259"/>
      <c r="B172" s="177" t="s">
        <v>16</v>
      </c>
      <c r="C172" s="129" t="s">
        <v>16</v>
      </c>
      <c r="D172" s="129" t="s">
        <v>16</v>
      </c>
      <c r="E172" s="127" t="s">
        <v>16</v>
      </c>
      <c r="F172" s="129" t="s">
        <v>16</v>
      </c>
      <c r="G172" s="129" t="s">
        <v>16</v>
      </c>
      <c r="H172" s="129" t="s">
        <v>16</v>
      </c>
      <c r="I172" s="129" t="s">
        <v>16</v>
      </c>
      <c r="J172" s="129" t="s">
        <v>16</v>
      </c>
      <c r="K172" s="129" t="s">
        <v>16</v>
      </c>
      <c r="L172" s="129" t="s">
        <v>16</v>
      </c>
      <c r="M172" s="129" t="s">
        <v>16</v>
      </c>
      <c r="O172" s="539"/>
      <c r="P172" s="541"/>
      <c r="Q172" s="541"/>
      <c r="R172" s="541"/>
      <c r="S172" s="541"/>
      <c r="T172" s="541"/>
      <c r="U172" s="541"/>
      <c r="V172" s="541"/>
      <c r="W172" s="541"/>
      <c r="X172" s="541"/>
      <c r="Y172" s="541"/>
      <c r="Z172" s="541"/>
      <c r="AA172" s="541"/>
      <c r="AB172" s="307"/>
      <c r="AC172" s="307"/>
      <c r="AD172" s="307"/>
    </row>
    <row r="173" spans="1:30" ht="15" x14ac:dyDescent="0.2">
      <c r="A173" s="269" t="s">
        <v>122</v>
      </c>
      <c r="B173" s="548">
        <f>SUM(C173:M173)</f>
        <v>43075920060.589996</v>
      </c>
      <c r="C173" s="550">
        <v>16901615683.09</v>
      </c>
      <c r="D173" s="342">
        <v>9269048501.9699993</v>
      </c>
      <c r="E173" s="342">
        <v>16084700659.209999</v>
      </c>
      <c r="F173" s="342">
        <v>792865338.88</v>
      </c>
      <c r="G173" s="342">
        <v>27689877.440000001</v>
      </c>
      <c r="H173" s="343"/>
      <c r="I173" s="343">
        <v>0</v>
      </c>
      <c r="J173" s="343">
        <v>0</v>
      </c>
      <c r="K173" s="343">
        <v>0</v>
      </c>
      <c r="L173" s="343">
        <v>0</v>
      </c>
      <c r="M173" s="344">
        <v>0</v>
      </c>
      <c r="O173" s="539"/>
      <c r="P173" s="541"/>
      <c r="Q173" s="541"/>
      <c r="R173" s="541"/>
      <c r="S173" s="541"/>
      <c r="T173" s="541"/>
      <c r="U173" s="541"/>
      <c r="V173" s="541"/>
      <c r="W173" s="541"/>
      <c r="X173" s="541"/>
      <c r="Y173" s="541"/>
      <c r="Z173" s="541"/>
      <c r="AA173" s="541"/>
      <c r="AB173" s="307"/>
      <c r="AC173" s="307"/>
      <c r="AD173" s="307"/>
    </row>
    <row r="174" spans="1:30" ht="15" x14ac:dyDescent="0.2">
      <c r="A174" s="269" t="s">
        <v>215</v>
      </c>
      <c r="B174" s="345">
        <f t="shared" ref="B174:B177" si="11">SUM(C174:M174)</f>
        <v>4153932519.9499998</v>
      </c>
      <c r="C174" s="346">
        <v>1147136272.9200001</v>
      </c>
      <c r="D174" s="347">
        <v>750152188.97000003</v>
      </c>
      <c r="E174" s="347">
        <v>1983440055.1900001</v>
      </c>
      <c r="F174" s="347">
        <v>266659633.12</v>
      </c>
      <c r="G174" s="347">
        <v>6544369.75</v>
      </c>
      <c r="H174" s="348"/>
      <c r="I174" s="348"/>
      <c r="J174" s="348"/>
      <c r="K174" s="348"/>
      <c r="L174" s="348"/>
      <c r="M174" s="349"/>
      <c r="O174" s="539"/>
      <c r="P174" s="541"/>
      <c r="Q174" s="541"/>
      <c r="R174" s="541"/>
      <c r="S174" s="541"/>
      <c r="T174" s="541"/>
      <c r="U174" s="541"/>
      <c r="V174" s="541"/>
      <c r="W174" s="541"/>
      <c r="X174" s="541"/>
      <c r="Y174" s="541"/>
      <c r="Z174" s="541"/>
      <c r="AA174" s="541"/>
      <c r="AB174" s="307"/>
      <c r="AC174" s="307"/>
      <c r="AD174" s="307"/>
    </row>
    <row r="175" spans="1:30" ht="18.75" x14ac:dyDescent="0.25">
      <c r="A175" s="269" t="s">
        <v>213</v>
      </c>
      <c r="B175" s="345">
        <f t="shared" si="11"/>
        <v>5748736892.1400003</v>
      </c>
      <c r="C175" s="346">
        <v>1453840506.98</v>
      </c>
      <c r="D175" s="347">
        <v>984670426.38</v>
      </c>
      <c r="E175" s="347">
        <v>2781200142.8400002</v>
      </c>
      <c r="F175" s="347">
        <v>511750630.94</v>
      </c>
      <c r="G175" s="347">
        <v>17275185</v>
      </c>
      <c r="H175" s="348"/>
      <c r="I175" s="348"/>
      <c r="J175" s="348"/>
      <c r="K175" s="348"/>
      <c r="L175" s="348"/>
      <c r="M175" s="349"/>
      <c r="O175" s="542"/>
      <c r="P175" s="543"/>
      <c r="Q175" s="543"/>
      <c r="R175" s="543"/>
      <c r="S175" s="543"/>
      <c r="T175" s="543"/>
      <c r="U175" s="543"/>
      <c r="V175" s="543"/>
      <c r="W175" s="543"/>
      <c r="X175" s="543"/>
      <c r="Y175" s="543"/>
      <c r="Z175" s="538"/>
      <c r="AA175" s="538"/>
      <c r="AB175" s="307"/>
      <c r="AC175" s="307"/>
      <c r="AD175" s="307"/>
    </row>
    <row r="176" spans="1:30" ht="15" x14ac:dyDescent="0.2">
      <c r="A176" s="269" t="s">
        <v>214</v>
      </c>
      <c r="B176" s="345">
        <f t="shared" si="11"/>
        <v>7745701804.7299995</v>
      </c>
      <c r="C176" s="346">
        <v>832872464.98000002</v>
      </c>
      <c r="D176" s="347">
        <v>1171352455.3399999</v>
      </c>
      <c r="E176" s="347">
        <v>4905060726.5299997</v>
      </c>
      <c r="F176" s="347">
        <v>818740157.88</v>
      </c>
      <c r="G176" s="347">
        <v>17676000</v>
      </c>
      <c r="H176" s="348"/>
      <c r="I176" s="348"/>
      <c r="J176" s="348"/>
      <c r="K176" s="348"/>
      <c r="L176" s="348"/>
      <c r="M176" s="349"/>
      <c r="O176" s="536"/>
      <c r="P176" s="537"/>
      <c r="Q176" s="537"/>
      <c r="R176" s="537"/>
      <c r="S176" s="537"/>
      <c r="T176" s="537"/>
      <c r="U176" s="537"/>
      <c r="V176" s="537"/>
      <c r="W176" s="537"/>
      <c r="X176" s="537"/>
      <c r="Y176" s="537"/>
      <c r="Z176" s="537"/>
      <c r="AA176" s="537"/>
      <c r="AB176" s="307"/>
      <c r="AC176" s="307"/>
      <c r="AD176" s="307"/>
    </row>
    <row r="177" spans="1:30" ht="15.75" thickBot="1" x14ac:dyDescent="0.3">
      <c r="A177" s="546" t="s">
        <v>129</v>
      </c>
      <c r="B177" s="549">
        <f t="shared" si="11"/>
        <v>42144.41</v>
      </c>
      <c r="C177" s="346">
        <v>36665.61</v>
      </c>
      <c r="D177" s="347">
        <v>5478.8</v>
      </c>
      <c r="E177" s="347"/>
      <c r="F177" s="347"/>
      <c r="G177" s="347"/>
      <c r="H177" s="348"/>
      <c r="I177" s="348">
        <v>0</v>
      </c>
      <c r="J177" s="348">
        <v>0</v>
      </c>
      <c r="K177" s="348">
        <v>0</v>
      </c>
      <c r="L177" s="348">
        <v>0</v>
      </c>
      <c r="M177" s="349">
        <v>0</v>
      </c>
      <c r="O177" s="536"/>
      <c r="P177" s="537"/>
      <c r="Q177" s="537"/>
      <c r="R177" s="537"/>
      <c r="S177" s="537"/>
      <c r="T177" s="537"/>
      <c r="U177" s="537"/>
      <c r="V177" s="537"/>
      <c r="W177" s="537"/>
      <c r="X177" s="537"/>
      <c r="Y177" s="537"/>
      <c r="Z177" s="537"/>
      <c r="AA177" s="538"/>
      <c r="AB177" s="307"/>
      <c r="AC177" s="307"/>
      <c r="AD177" s="307"/>
    </row>
    <row r="178" spans="1:30" ht="13.5" thickTop="1" x14ac:dyDescent="0.2">
      <c r="A178" s="254" t="s">
        <v>4</v>
      </c>
      <c r="B178" s="547">
        <f t="shared" ref="B178:M178" si="12">SUM(B173:B177)</f>
        <v>60724333421.819992</v>
      </c>
      <c r="C178" s="354">
        <f t="shared" si="12"/>
        <v>20335501593.580002</v>
      </c>
      <c r="D178" s="354">
        <f t="shared" si="12"/>
        <v>12175229051.459997</v>
      </c>
      <c r="E178" s="354">
        <f t="shared" si="12"/>
        <v>25754401583.769997</v>
      </c>
      <c r="F178" s="354">
        <f t="shared" si="12"/>
        <v>2390015760.8200002</v>
      </c>
      <c r="G178" s="354">
        <f t="shared" si="12"/>
        <v>69185432.189999998</v>
      </c>
      <c r="H178" s="354">
        <f t="shared" si="12"/>
        <v>0</v>
      </c>
      <c r="I178" s="354">
        <f t="shared" si="12"/>
        <v>0</v>
      </c>
      <c r="J178" s="354">
        <f t="shared" si="12"/>
        <v>0</v>
      </c>
      <c r="K178" s="354">
        <f t="shared" si="12"/>
        <v>0</v>
      </c>
      <c r="L178" s="354">
        <f t="shared" si="12"/>
        <v>0</v>
      </c>
      <c r="M178" s="355">
        <f t="shared" si="12"/>
        <v>0</v>
      </c>
      <c r="O178" s="307"/>
      <c r="P178" s="307"/>
      <c r="Q178" s="307"/>
      <c r="R178" s="307"/>
      <c r="S178" s="307"/>
      <c r="T178" s="307"/>
      <c r="U178" s="307"/>
      <c r="V178" s="307"/>
      <c r="W178" s="307"/>
      <c r="X178" s="307"/>
      <c r="Y178" s="307"/>
      <c r="Z178" s="307"/>
      <c r="AA178" s="307"/>
      <c r="AB178" s="307"/>
      <c r="AC178" s="307"/>
      <c r="AD178" s="307"/>
    </row>
    <row r="179" spans="1:30" ht="15" x14ac:dyDescent="0.25">
      <c r="A179" s="178" t="s">
        <v>218</v>
      </c>
      <c r="B179" s="356"/>
      <c r="C179" s="356"/>
      <c r="D179" s="356"/>
      <c r="E179" s="356"/>
      <c r="F179" s="356"/>
      <c r="G179" s="356"/>
      <c r="H179" s="356"/>
      <c r="I179" s="356"/>
      <c r="J179" s="356"/>
      <c r="K179" s="356"/>
      <c r="L179" s="356"/>
      <c r="M179" s="356"/>
      <c r="N179" s="307"/>
      <c r="O179" s="538"/>
      <c r="P179" s="538"/>
      <c r="Q179" s="538"/>
      <c r="R179" s="538"/>
      <c r="S179" s="538"/>
      <c r="T179" s="538"/>
      <c r="U179" s="538"/>
      <c r="V179" s="538"/>
      <c r="W179" s="538"/>
      <c r="X179" s="538"/>
      <c r="Y179" s="538"/>
      <c r="Z179" s="538"/>
      <c r="AA179" s="307"/>
      <c r="AB179" s="307"/>
      <c r="AC179" s="307"/>
      <c r="AD179" s="307"/>
    </row>
    <row r="180" spans="1:30" ht="15" x14ac:dyDescent="0.2">
      <c r="B180" s="467"/>
      <c r="F180" s="537"/>
      <c r="G180" s="537"/>
      <c r="N180" s="307"/>
      <c r="O180" s="536"/>
      <c r="P180" s="536"/>
      <c r="Q180" s="536"/>
      <c r="R180" s="536"/>
      <c r="S180" s="536"/>
      <c r="T180" s="536"/>
      <c r="U180" s="536"/>
      <c r="V180" s="536"/>
      <c r="W180" s="536"/>
      <c r="X180" s="536"/>
      <c r="Y180" s="536"/>
      <c r="Z180" s="536"/>
      <c r="AA180" s="307"/>
      <c r="AB180" s="307"/>
      <c r="AC180" s="307"/>
      <c r="AD180" s="307"/>
    </row>
    <row r="181" spans="1:30" ht="15" x14ac:dyDescent="0.2">
      <c r="A181" s="318" t="s">
        <v>207</v>
      </c>
      <c r="B181" s="319"/>
      <c r="C181" s="319"/>
      <c r="D181" s="319"/>
      <c r="E181" s="319"/>
      <c r="F181" s="319"/>
      <c r="G181" s="319"/>
      <c r="H181" s="319"/>
      <c r="I181" s="319"/>
      <c r="J181" s="319"/>
      <c r="K181" s="319"/>
      <c r="L181" s="319"/>
      <c r="M181" s="319"/>
      <c r="N181" s="307"/>
      <c r="O181" s="536"/>
      <c r="P181" s="537"/>
      <c r="Q181" s="537"/>
      <c r="R181" s="537"/>
      <c r="S181" s="537"/>
      <c r="T181" s="537"/>
      <c r="U181" s="537"/>
      <c r="V181" s="537"/>
      <c r="W181" s="537"/>
      <c r="X181" s="537"/>
      <c r="Y181" s="537"/>
      <c r="Z181" s="537"/>
      <c r="AA181" s="307"/>
      <c r="AB181" s="307"/>
      <c r="AC181" s="307"/>
      <c r="AD181" s="307"/>
    </row>
    <row r="182" spans="1:30" x14ac:dyDescent="0.2">
      <c r="A182" s="357"/>
      <c r="B182" s="322" t="s">
        <v>4</v>
      </c>
      <c r="C182" s="323" t="s">
        <v>37</v>
      </c>
      <c r="D182" s="323" t="s">
        <v>38</v>
      </c>
      <c r="E182" s="324" t="s">
        <v>39</v>
      </c>
      <c r="F182" s="325" t="s">
        <v>40</v>
      </c>
      <c r="G182" s="325" t="s">
        <v>41</v>
      </c>
      <c r="H182" s="325" t="s">
        <v>42</v>
      </c>
      <c r="I182" s="325" t="s">
        <v>43</v>
      </c>
      <c r="J182" s="325" t="s">
        <v>44</v>
      </c>
      <c r="K182" s="325" t="s">
        <v>45</v>
      </c>
      <c r="L182" s="325" t="s">
        <v>46</v>
      </c>
      <c r="M182" s="325" t="s">
        <v>47</v>
      </c>
      <c r="N182" s="307"/>
      <c r="O182" s="307"/>
      <c r="P182" s="307"/>
      <c r="Q182" s="307"/>
      <c r="R182" s="307"/>
      <c r="S182" s="307"/>
      <c r="T182" s="307"/>
      <c r="U182" s="307"/>
      <c r="V182" s="307"/>
      <c r="W182" s="307"/>
      <c r="X182" s="307"/>
      <c r="Y182" s="307"/>
      <c r="Z182" s="307"/>
      <c r="AA182" s="307"/>
      <c r="AB182" s="307"/>
      <c r="AC182" s="307"/>
      <c r="AD182" s="307"/>
    </row>
    <row r="183" spans="1:30" x14ac:dyDescent="0.2">
      <c r="A183" s="261"/>
      <c r="B183" s="107"/>
      <c r="C183" s="123"/>
      <c r="D183" s="123"/>
      <c r="E183" s="136"/>
      <c r="F183" s="123"/>
      <c r="G183" s="123"/>
      <c r="H183" s="123"/>
      <c r="I183" s="123"/>
      <c r="J183" s="123"/>
      <c r="K183" s="123"/>
      <c r="L183" s="123"/>
      <c r="M183" s="544"/>
      <c r="N183" s="307"/>
      <c r="O183" s="307"/>
      <c r="P183" s="307"/>
      <c r="Q183" s="307"/>
      <c r="R183" s="307"/>
      <c r="S183" s="307"/>
      <c r="T183" s="307"/>
      <c r="U183" s="307"/>
      <c r="V183" s="307"/>
      <c r="W183" s="307"/>
      <c r="X183" s="307"/>
      <c r="Y183" s="307"/>
      <c r="Z183" s="307"/>
      <c r="AA183" s="307"/>
      <c r="AB183" s="307"/>
      <c r="AC183" s="307"/>
      <c r="AD183" s="307"/>
    </row>
    <row r="184" spans="1:30" ht="25.5" x14ac:dyDescent="0.25">
      <c r="A184" s="259"/>
      <c r="B184" s="177" t="s">
        <v>16</v>
      </c>
      <c r="C184" s="129" t="s">
        <v>16</v>
      </c>
      <c r="D184" s="129" t="s">
        <v>16</v>
      </c>
      <c r="E184" s="127" t="s">
        <v>16</v>
      </c>
      <c r="F184" s="129" t="s">
        <v>16</v>
      </c>
      <c r="G184" s="129" t="s">
        <v>16</v>
      </c>
      <c r="H184" s="129" t="s">
        <v>16</v>
      </c>
      <c r="I184" s="129" t="s">
        <v>16</v>
      </c>
      <c r="J184" s="129" t="s">
        <v>16</v>
      </c>
      <c r="K184" s="129" t="s">
        <v>16</v>
      </c>
      <c r="L184" s="129" t="s">
        <v>16</v>
      </c>
      <c r="M184" s="545" t="s">
        <v>16</v>
      </c>
      <c r="N184" s="307"/>
      <c r="O184" s="307"/>
      <c r="P184" s="536"/>
      <c r="Q184" s="536"/>
      <c r="R184" s="536"/>
      <c r="S184" s="536"/>
      <c r="T184" s="536"/>
      <c r="U184" s="536"/>
      <c r="V184" s="536"/>
      <c r="W184" s="536"/>
      <c r="X184" s="536"/>
      <c r="Y184" s="536"/>
      <c r="Z184" s="536"/>
      <c r="AA184" s="538"/>
      <c r="AB184" s="307"/>
      <c r="AC184" s="307"/>
      <c r="AD184" s="307"/>
    </row>
    <row r="185" spans="1:30" ht="15" x14ac:dyDescent="0.2">
      <c r="A185" s="254" t="s">
        <v>89</v>
      </c>
      <c r="B185" s="341">
        <f>SUM(C185:M185)</f>
        <v>59705530496.239998</v>
      </c>
      <c r="C185" s="342">
        <v>19865091141.169998</v>
      </c>
      <c r="D185" s="342">
        <v>11895915500.49</v>
      </c>
      <c r="E185" s="342">
        <v>25508957278.959999</v>
      </c>
      <c r="F185" s="342">
        <v>2370160736.5</v>
      </c>
      <c r="G185" s="342">
        <v>65405839.119999997</v>
      </c>
      <c r="H185" s="343"/>
      <c r="I185" s="343">
        <v>0</v>
      </c>
      <c r="J185" s="343">
        <v>0</v>
      </c>
      <c r="K185" s="343">
        <v>0</v>
      </c>
      <c r="L185" s="343">
        <v>0</v>
      </c>
      <c r="M185" s="343">
        <v>0</v>
      </c>
      <c r="N185" s="307"/>
      <c r="O185" s="536"/>
      <c r="P185" s="537"/>
      <c r="Q185" s="537"/>
      <c r="R185" s="537"/>
      <c r="S185" s="537"/>
      <c r="T185" s="537"/>
      <c r="U185" s="537"/>
      <c r="V185" s="537"/>
      <c r="W185" s="537"/>
      <c r="X185" s="537"/>
      <c r="Y185" s="537"/>
      <c r="Z185" s="537"/>
      <c r="AA185" s="537"/>
      <c r="AB185" s="307"/>
      <c r="AC185" s="307"/>
      <c r="AD185" s="307"/>
    </row>
    <row r="186" spans="1:30" ht="15" x14ac:dyDescent="0.2">
      <c r="A186" s="254" t="s">
        <v>125</v>
      </c>
      <c r="B186" s="358">
        <f>SUM(C186:M186)</f>
        <v>383015847.55000001</v>
      </c>
      <c r="C186" s="347">
        <v>166733189.93000001</v>
      </c>
      <c r="D186" s="347">
        <v>133084325.69</v>
      </c>
      <c r="E186" s="347">
        <v>74878026.810000002</v>
      </c>
      <c r="F186" s="347">
        <v>7386714</v>
      </c>
      <c r="G186" s="347">
        <v>933591.12</v>
      </c>
      <c r="H186" s="348"/>
      <c r="I186" s="348">
        <v>0</v>
      </c>
      <c r="J186" s="348">
        <v>0</v>
      </c>
      <c r="K186" s="348">
        <v>0</v>
      </c>
      <c r="L186" s="348">
        <v>0</v>
      </c>
      <c r="M186" s="348">
        <v>0</v>
      </c>
      <c r="N186" s="307"/>
      <c r="O186" s="536"/>
      <c r="P186" s="537"/>
      <c r="Q186" s="537"/>
      <c r="R186" s="537"/>
      <c r="S186" s="537"/>
      <c r="T186" s="537"/>
      <c r="U186" s="537"/>
      <c r="V186" s="537"/>
      <c r="W186" s="537"/>
      <c r="X186" s="537"/>
      <c r="Y186" s="537"/>
      <c r="Z186" s="537"/>
      <c r="AA186" s="537"/>
      <c r="AB186" s="307"/>
      <c r="AC186" s="307"/>
      <c r="AD186" s="307"/>
    </row>
    <row r="187" spans="1:30" ht="15" x14ac:dyDescent="0.2">
      <c r="A187" s="254" t="s">
        <v>126</v>
      </c>
      <c r="B187" s="358">
        <f>SUM(C187:M187)</f>
        <v>421118737</v>
      </c>
      <c r="C187" s="347">
        <v>188475266.88</v>
      </c>
      <c r="D187" s="347">
        <v>105810844.06</v>
      </c>
      <c r="E187" s="347">
        <v>112508313.81</v>
      </c>
      <c r="F187" s="347">
        <v>11478310.310000001</v>
      </c>
      <c r="G187" s="347">
        <v>2846001.94</v>
      </c>
      <c r="H187" s="348"/>
      <c r="I187" s="348">
        <v>0</v>
      </c>
      <c r="J187" s="348">
        <v>0</v>
      </c>
      <c r="K187" s="348">
        <v>0</v>
      </c>
      <c r="L187" s="348">
        <v>0</v>
      </c>
      <c r="M187" s="348">
        <v>0</v>
      </c>
      <c r="N187" s="307"/>
      <c r="O187" s="536"/>
      <c r="P187" s="537"/>
      <c r="Q187" s="537"/>
      <c r="R187" s="537"/>
      <c r="S187" s="537"/>
      <c r="T187" s="537"/>
      <c r="U187" s="537"/>
      <c r="V187" s="537"/>
      <c r="W187" s="537"/>
      <c r="X187" s="537"/>
      <c r="Y187" s="537"/>
      <c r="Z187" s="537"/>
      <c r="AA187" s="537"/>
      <c r="AB187" s="307"/>
      <c r="AC187" s="307"/>
      <c r="AD187" s="307"/>
    </row>
    <row r="188" spans="1:30" ht="15.75" thickBot="1" x14ac:dyDescent="0.3">
      <c r="A188" s="255" t="s">
        <v>127</v>
      </c>
      <c r="B188" s="350">
        <f>SUM(C188:M188)</f>
        <v>214668341.01999998</v>
      </c>
      <c r="C188" s="351">
        <v>115201995.61</v>
      </c>
      <c r="D188" s="351">
        <v>40418381.219999999</v>
      </c>
      <c r="E188" s="351">
        <v>58057964.189999998</v>
      </c>
      <c r="F188" s="351">
        <v>990000</v>
      </c>
      <c r="G188" s="351"/>
      <c r="H188" s="352"/>
      <c r="I188" s="352">
        <v>0</v>
      </c>
      <c r="J188" s="352">
        <v>0</v>
      </c>
      <c r="K188" s="352">
        <v>0</v>
      </c>
      <c r="L188" s="352">
        <v>0</v>
      </c>
      <c r="M188" s="352">
        <v>0</v>
      </c>
      <c r="N188" s="307"/>
      <c r="O188" s="536"/>
      <c r="P188" s="537"/>
      <c r="Q188" s="537"/>
      <c r="R188" s="537"/>
      <c r="S188" s="538"/>
      <c r="T188" s="538"/>
      <c r="U188" s="538"/>
      <c r="V188" s="538"/>
      <c r="W188" s="538"/>
      <c r="X188" s="538"/>
      <c r="Y188" s="538"/>
      <c r="Z188" s="538"/>
      <c r="AA188" s="538"/>
      <c r="AB188" s="307"/>
      <c r="AC188" s="307"/>
      <c r="AD188" s="307"/>
    </row>
    <row r="189" spans="1:30" ht="13.5" thickTop="1" x14ac:dyDescent="0.2">
      <c r="A189" s="254" t="s">
        <v>4</v>
      </c>
      <c r="B189" s="354">
        <f>SUM(B185:B188)</f>
        <v>60724333421.809998</v>
      </c>
      <c r="C189" s="354">
        <f>SUM(C185:C188)</f>
        <v>20335501593.59</v>
      </c>
      <c r="D189" s="354">
        <f t="shared" ref="D189:M189" si="13">SUM(D185:D188)</f>
        <v>12175229051.459999</v>
      </c>
      <c r="E189" s="354">
        <f t="shared" si="13"/>
        <v>25754401583.77</v>
      </c>
      <c r="F189" s="354">
        <f t="shared" si="13"/>
        <v>2390015760.8099999</v>
      </c>
      <c r="G189" s="354">
        <f t="shared" si="13"/>
        <v>69185432.179999992</v>
      </c>
      <c r="H189" s="354">
        <f t="shared" si="13"/>
        <v>0</v>
      </c>
      <c r="I189" s="354">
        <f t="shared" si="13"/>
        <v>0</v>
      </c>
      <c r="J189" s="354">
        <f t="shared" si="13"/>
        <v>0</v>
      </c>
      <c r="K189" s="354">
        <f t="shared" si="13"/>
        <v>0</v>
      </c>
      <c r="L189" s="354">
        <f t="shared" si="13"/>
        <v>0</v>
      </c>
      <c r="M189" s="354">
        <f t="shared" si="13"/>
        <v>0</v>
      </c>
      <c r="N189" s="307"/>
      <c r="O189" s="307"/>
      <c r="P189" s="307"/>
      <c r="Q189" s="307"/>
      <c r="R189" s="307"/>
      <c r="S189" s="307"/>
      <c r="T189" s="307"/>
      <c r="U189" s="307"/>
      <c r="V189" s="307"/>
      <c r="W189" s="307"/>
      <c r="X189" s="307"/>
      <c r="Y189" s="307"/>
      <c r="Z189" s="307"/>
      <c r="AA189" s="307"/>
      <c r="AB189" s="307"/>
      <c r="AC189" s="307"/>
      <c r="AD189" s="307"/>
    </row>
    <row r="190" spans="1:30" x14ac:dyDescent="0.2">
      <c r="A190" s="178"/>
      <c r="B190" s="356"/>
      <c r="C190" s="356"/>
      <c r="D190" s="356"/>
      <c r="E190" s="356"/>
      <c r="F190" s="356"/>
      <c r="G190" s="356"/>
      <c r="H190" s="356"/>
      <c r="I190" s="356"/>
      <c r="J190" s="356"/>
      <c r="K190" s="356"/>
      <c r="L190" s="356"/>
      <c r="M190" s="356"/>
      <c r="N190" s="307"/>
      <c r="O190" s="307"/>
      <c r="P190" s="307"/>
      <c r="Q190" s="307"/>
      <c r="R190" s="307"/>
      <c r="S190" s="307"/>
      <c r="T190" s="307"/>
      <c r="U190" s="307"/>
      <c r="V190" s="307"/>
      <c r="W190" s="307"/>
      <c r="X190" s="307"/>
      <c r="Y190" s="307"/>
      <c r="Z190" s="307"/>
      <c r="AA190" s="307"/>
      <c r="AB190" s="307"/>
      <c r="AC190" s="307"/>
      <c r="AD190" s="307"/>
    </row>
    <row r="191" spans="1:30" x14ac:dyDescent="0.2">
      <c r="N191" s="307"/>
      <c r="O191" s="307"/>
      <c r="P191" s="307"/>
      <c r="Q191" s="307"/>
      <c r="R191" s="307"/>
      <c r="S191" s="307"/>
      <c r="T191" s="307"/>
      <c r="U191" s="307"/>
      <c r="V191" s="307"/>
      <c r="W191" s="307"/>
      <c r="X191" s="307"/>
      <c r="Y191" s="307"/>
      <c r="Z191" s="307"/>
      <c r="AA191" s="307"/>
      <c r="AB191" s="307"/>
      <c r="AC191" s="307"/>
      <c r="AD191" s="307"/>
    </row>
    <row r="192" spans="1:30" x14ac:dyDescent="0.2">
      <c r="A192" s="318" t="s">
        <v>208</v>
      </c>
      <c r="B192" s="319"/>
      <c r="C192" s="319"/>
      <c r="D192" s="319"/>
      <c r="E192" s="319"/>
      <c r="F192" s="319"/>
      <c r="G192" s="319"/>
      <c r="H192" s="319"/>
      <c r="I192" s="320"/>
    </row>
    <row r="193" spans="1:9" ht="38.25" x14ac:dyDescent="0.2">
      <c r="A193" s="385" t="s">
        <v>80</v>
      </c>
      <c r="B193" s="385" t="s">
        <v>81</v>
      </c>
      <c r="C193" s="382" t="s">
        <v>82</v>
      </c>
      <c r="D193" s="382" t="s">
        <v>112</v>
      </c>
      <c r="E193" s="382" t="s">
        <v>114</v>
      </c>
      <c r="F193" s="382" t="s">
        <v>83</v>
      </c>
      <c r="G193" s="383" t="s">
        <v>113</v>
      </c>
      <c r="H193" s="384" t="s">
        <v>84</v>
      </c>
      <c r="I193" s="383" t="s">
        <v>85</v>
      </c>
    </row>
    <row r="194" spans="1:9" x14ac:dyDescent="0.2">
      <c r="A194" s="503" t="s">
        <v>98</v>
      </c>
      <c r="B194" s="504" t="s">
        <v>87</v>
      </c>
      <c r="C194" s="342">
        <v>1200000000</v>
      </c>
      <c r="D194" s="505">
        <v>43539</v>
      </c>
      <c r="E194" s="505">
        <v>43905</v>
      </c>
      <c r="F194" s="506" t="s">
        <v>88</v>
      </c>
      <c r="G194" s="504" t="s">
        <v>89</v>
      </c>
      <c r="H194" s="505">
        <v>39898</v>
      </c>
      <c r="I194" s="507">
        <v>11</v>
      </c>
    </row>
    <row r="195" spans="1:9" x14ac:dyDescent="0.2">
      <c r="A195" s="508" t="s">
        <v>100</v>
      </c>
      <c r="B195" s="509" t="s">
        <v>87</v>
      </c>
      <c r="C195" s="347">
        <v>315000000</v>
      </c>
      <c r="D195" s="510">
        <v>42066</v>
      </c>
      <c r="E195" s="510">
        <v>42432</v>
      </c>
      <c r="F195" s="511" t="s">
        <v>88</v>
      </c>
      <c r="G195" s="509" t="s">
        <v>89</v>
      </c>
      <c r="H195" s="510">
        <v>40059</v>
      </c>
      <c r="I195" s="512">
        <v>13</v>
      </c>
    </row>
    <row r="196" spans="1:9" x14ac:dyDescent="0.2">
      <c r="A196" s="508" t="s">
        <v>102</v>
      </c>
      <c r="B196" s="509" t="s">
        <v>87</v>
      </c>
      <c r="C196" s="347">
        <v>1948000000</v>
      </c>
      <c r="D196" s="510">
        <v>43815</v>
      </c>
      <c r="E196" s="510">
        <v>44181</v>
      </c>
      <c r="F196" s="511" t="s">
        <v>92</v>
      </c>
      <c r="G196" s="509" t="s">
        <v>93</v>
      </c>
      <c r="H196" s="510">
        <v>40163</v>
      </c>
      <c r="I196" s="512">
        <v>15</v>
      </c>
    </row>
    <row r="197" spans="1:9" x14ac:dyDescent="0.2">
      <c r="A197" s="508" t="s">
        <v>103</v>
      </c>
      <c r="B197" s="509" t="s">
        <v>87</v>
      </c>
      <c r="C197" s="347">
        <v>827000000</v>
      </c>
      <c r="D197" s="510">
        <v>42060</v>
      </c>
      <c r="E197" s="510">
        <v>42425</v>
      </c>
      <c r="F197" s="511" t="s">
        <v>92</v>
      </c>
      <c r="G197" s="509" t="s">
        <v>93</v>
      </c>
      <c r="H197" s="510">
        <v>40234</v>
      </c>
      <c r="I197" s="512">
        <v>16</v>
      </c>
    </row>
    <row r="198" spans="1:9" x14ac:dyDescent="0.2">
      <c r="A198" s="508" t="s">
        <v>106</v>
      </c>
      <c r="B198" s="509" t="s">
        <v>87</v>
      </c>
      <c r="C198" s="347">
        <v>4610000000</v>
      </c>
      <c r="D198" s="510">
        <v>42493</v>
      </c>
      <c r="E198" s="510">
        <v>42858</v>
      </c>
      <c r="F198" s="511" t="s">
        <v>88</v>
      </c>
      <c r="G198" s="509" t="s">
        <v>89</v>
      </c>
      <c r="H198" s="510">
        <v>40301</v>
      </c>
      <c r="I198" s="512">
        <v>18</v>
      </c>
    </row>
    <row r="199" spans="1:9" x14ac:dyDescent="0.2">
      <c r="A199" s="508" t="s">
        <v>107</v>
      </c>
      <c r="B199" s="509" t="s">
        <v>105</v>
      </c>
      <c r="C199" s="347">
        <v>487133000</v>
      </c>
      <c r="D199" s="510">
        <v>42247</v>
      </c>
      <c r="E199" s="510">
        <v>42613</v>
      </c>
      <c r="F199" s="511" t="s">
        <v>92</v>
      </c>
      <c r="G199" s="509" t="s">
        <v>93</v>
      </c>
      <c r="H199" s="510">
        <v>40421</v>
      </c>
      <c r="I199" s="512">
        <v>19</v>
      </c>
    </row>
    <row r="200" spans="1:9" x14ac:dyDescent="0.2">
      <c r="A200" s="508" t="s">
        <v>108</v>
      </c>
      <c r="B200" s="509" t="s">
        <v>87</v>
      </c>
      <c r="C200" s="347">
        <v>1000000000</v>
      </c>
      <c r="D200" s="510">
        <v>44292</v>
      </c>
      <c r="E200" s="510">
        <v>44657</v>
      </c>
      <c r="F200" s="511" t="s">
        <v>92</v>
      </c>
      <c r="G200" s="509" t="s">
        <v>93</v>
      </c>
      <c r="H200" s="510">
        <v>40639</v>
      </c>
      <c r="I200" s="512">
        <v>20</v>
      </c>
    </row>
    <row r="201" spans="1:9" x14ac:dyDescent="0.2">
      <c r="A201" s="508" t="s">
        <v>109</v>
      </c>
      <c r="B201" s="509" t="s">
        <v>87</v>
      </c>
      <c r="C201" s="347">
        <v>2700000000</v>
      </c>
      <c r="D201" s="510">
        <v>43259</v>
      </c>
      <c r="E201" s="510">
        <v>43624</v>
      </c>
      <c r="F201" s="511" t="s">
        <v>88</v>
      </c>
      <c r="G201" s="509" t="s">
        <v>89</v>
      </c>
      <c r="H201" s="510">
        <v>40702</v>
      </c>
      <c r="I201" s="512">
        <v>21</v>
      </c>
    </row>
    <row r="202" spans="1:9" x14ac:dyDescent="0.2">
      <c r="A202" s="508" t="s">
        <v>110</v>
      </c>
      <c r="B202" s="509" t="s">
        <v>87</v>
      </c>
      <c r="C202" s="347">
        <v>700000000</v>
      </c>
      <c r="D202" s="510">
        <v>43259</v>
      </c>
      <c r="E202" s="510">
        <v>43624</v>
      </c>
      <c r="F202" s="511" t="s">
        <v>92</v>
      </c>
      <c r="G202" s="509" t="s">
        <v>93</v>
      </c>
      <c r="H202" s="510">
        <v>40702</v>
      </c>
      <c r="I202" s="512">
        <v>22</v>
      </c>
    </row>
    <row r="203" spans="1:9" x14ac:dyDescent="0.2">
      <c r="A203" s="508" t="s">
        <v>111</v>
      </c>
      <c r="B203" s="509" t="s">
        <v>87</v>
      </c>
      <c r="C203" s="347">
        <v>906000000</v>
      </c>
      <c r="D203" s="510">
        <v>41935</v>
      </c>
      <c r="E203" s="510">
        <v>42300</v>
      </c>
      <c r="F203" s="511" t="s">
        <v>88</v>
      </c>
      <c r="G203" s="509" t="s">
        <v>89</v>
      </c>
      <c r="H203" s="510">
        <v>40809</v>
      </c>
      <c r="I203" s="512">
        <v>25</v>
      </c>
    </row>
    <row r="204" spans="1:9" x14ac:dyDescent="0.2">
      <c r="A204" s="508" t="s">
        <v>130</v>
      </c>
      <c r="B204" s="509" t="s">
        <v>87</v>
      </c>
      <c r="C204" s="347">
        <v>1500000000</v>
      </c>
      <c r="D204" s="510">
        <v>46308</v>
      </c>
      <c r="E204" s="510">
        <v>46673</v>
      </c>
      <c r="F204" s="511" t="s">
        <v>92</v>
      </c>
      <c r="G204" s="509" t="s">
        <v>93</v>
      </c>
      <c r="H204" s="510">
        <v>40829</v>
      </c>
      <c r="I204" s="512">
        <v>24</v>
      </c>
    </row>
    <row r="205" spans="1:9" x14ac:dyDescent="0.2">
      <c r="A205" s="508" t="s">
        <v>131</v>
      </c>
      <c r="B205" s="509" t="s">
        <v>87</v>
      </c>
      <c r="C205" s="347">
        <v>1035000000</v>
      </c>
      <c r="D205" s="510">
        <v>41974</v>
      </c>
      <c r="E205" s="510">
        <v>42339</v>
      </c>
      <c r="F205" s="511" t="s">
        <v>88</v>
      </c>
      <c r="G205" s="509" t="s">
        <v>89</v>
      </c>
      <c r="H205" s="510">
        <v>40871</v>
      </c>
      <c r="I205" s="512">
        <v>26</v>
      </c>
    </row>
    <row r="206" spans="1:9" x14ac:dyDescent="0.2">
      <c r="A206" s="508" t="s">
        <v>132</v>
      </c>
      <c r="B206" s="509" t="s">
        <v>87</v>
      </c>
      <c r="C206" s="347">
        <v>850000000</v>
      </c>
      <c r="D206" s="510">
        <v>42543</v>
      </c>
      <c r="E206" s="510">
        <v>42908</v>
      </c>
      <c r="F206" s="511" t="s">
        <v>92</v>
      </c>
      <c r="G206" s="509" t="s">
        <v>93</v>
      </c>
      <c r="H206" s="510">
        <v>40899</v>
      </c>
      <c r="I206" s="512">
        <v>27</v>
      </c>
    </row>
    <row r="207" spans="1:9" x14ac:dyDescent="0.2">
      <c r="A207" s="508" t="s">
        <v>133</v>
      </c>
      <c r="B207" s="509" t="s">
        <v>105</v>
      </c>
      <c r="C207" s="347">
        <v>500000000</v>
      </c>
      <c r="D207" s="510">
        <v>42760</v>
      </c>
      <c r="E207" s="510">
        <v>43125</v>
      </c>
      <c r="F207" s="511" t="s">
        <v>92</v>
      </c>
      <c r="G207" s="509" t="s">
        <v>93</v>
      </c>
      <c r="H207" s="510">
        <v>40925</v>
      </c>
      <c r="I207" s="512">
        <v>28</v>
      </c>
    </row>
    <row r="208" spans="1:9" x14ac:dyDescent="0.2">
      <c r="A208" s="508" t="s">
        <v>134</v>
      </c>
      <c r="B208" s="509" t="s">
        <v>87</v>
      </c>
      <c r="C208" s="347">
        <v>588000000</v>
      </c>
      <c r="D208" s="510">
        <v>42160</v>
      </c>
      <c r="E208" s="510">
        <v>42526</v>
      </c>
      <c r="F208" s="511" t="s">
        <v>88</v>
      </c>
      <c r="G208" s="509" t="s">
        <v>89</v>
      </c>
      <c r="H208" s="510">
        <v>41065</v>
      </c>
      <c r="I208" s="512">
        <v>29</v>
      </c>
    </row>
    <row r="209" spans="1:10" x14ac:dyDescent="0.2">
      <c r="A209" s="508" t="s">
        <v>135</v>
      </c>
      <c r="B209" s="509" t="s">
        <v>87</v>
      </c>
      <c r="C209" s="347">
        <v>1400000000</v>
      </c>
      <c r="D209" s="510">
        <v>42892</v>
      </c>
      <c r="E209" s="510">
        <v>43257</v>
      </c>
      <c r="F209" s="511" t="s">
        <v>88</v>
      </c>
      <c r="G209" s="509" t="s">
        <v>89</v>
      </c>
      <c r="H209" s="510">
        <v>41066</v>
      </c>
      <c r="I209" s="512">
        <v>30</v>
      </c>
    </row>
    <row r="210" spans="1:10" x14ac:dyDescent="0.2">
      <c r="A210" s="508" t="s">
        <v>136</v>
      </c>
      <c r="B210" s="509" t="s">
        <v>105</v>
      </c>
      <c r="C210" s="347">
        <v>650000000</v>
      </c>
      <c r="D210" s="510">
        <v>43635</v>
      </c>
      <c r="E210" s="510">
        <v>44001</v>
      </c>
      <c r="F210" s="511" t="s">
        <v>92</v>
      </c>
      <c r="G210" s="509" t="s">
        <v>93</v>
      </c>
      <c r="H210" s="510">
        <v>41079</v>
      </c>
      <c r="I210" s="512">
        <v>31</v>
      </c>
    </row>
    <row r="211" spans="1:10" x14ac:dyDescent="0.2">
      <c r="A211" s="508" t="s">
        <v>138</v>
      </c>
      <c r="B211" s="509" t="s">
        <v>105</v>
      </c>
      <c r="C211" s="513">
        <v>1000000000</v>
      </c>
      <c r="D211" s="514">
        <v>43045</v>
      </c>
      <c r="E211" s="510">
        <v>43410</v>
      </c>
      <c r="F211" s="511" t="s">
        <v>92</v>
      </c>
      <c r="G211" s="509" t="s">
        <v>93</v>
      </c>
      <c r="H211" s="510">
        <v>41219</v>
      </c>
      <c r="I211" s="512">
        <v>32</v>
      </c>
    </row>
    <row r="212" spans="1:10" x14ac:dyDescent="0.2">
      <c r="A212" s="508" t="s">
        <v>139</v>
      </c>
      <c r="B212" s="515" t="s">
        <v>87</v>
      </c>
      <c r="C212" s="516">
        <v>1000000000</v>
      </c>
      <c r="D212" s="517">
        <v>43802</v>
      </c>
      <c r="E212" s="518">
        <v>44168</v>
      </c>
      <c r="F212" s="511" t="s">
        <v>92</v>
      </c>
      <c r="G212" s="509" t="s">
        <v>93</v>
      </c>
      <c r="H212" s="510">
        <v>41246</v>
      </c>
      <c r="I212" s="512">
        <v>34</v>
      </c>
    </row>
    <row r="213" spans="1:10" s="307" customFormat="1" x14ac:dyDescent="0.2">
      <c r="A213" s="508" t="s">
        <v>140</v>
      </c>
      <c r="B213" s="515" t="s">
        <v>87</v>
      </c>
      <c r="C213" s="516">
        <v>1000000000</v>
      </c>
      <c r="D213" s="517">
        <v>43437</v>
      </c>
      <c r="E213" s="517">
        <v>43802</v>
      </c>
      <c r="F213" s="511" t="s">
        <v>88</v>
      </c>
      <c r="G213" s="512" t="s">
        <v>89</v>
      </c>
      <c r="H213" s="510">
        <v>41246</v>
      </c>
      <c r="I213" s="512">
        <v>35</v>
      </c>
    </row>
    <row r="214" spans="1:10" s="307" customFormat="1" x14ac:dyDescent="0.2">
      <c r="A214" s="508" t="s">
        <v>141</v>
      </c>
      <c r="B214" s="515" t="s">
        <v>87</v>
      </c>
      <c r="C214" s="516">
        <v>5220000000</v>
      </c>
      <c r="D214" s="517">
        <v>43802</v>
      </c>
      <c r="E214" s="517">
        <v>44168</v>
      </c>
      <c r="F214" s="519" t="s">
        <v>88</v>
      </c>
      <c r="G214" s="515" t="s">
        <v>89</v>
      </c>
      <c r="H214" s="517">
        <v>41246</v>
      </c>
      <c r="I214" s="515">
        <v>33</v>
      </c>
    </row>
    <row r="215" spans="1:10" s="307" customFormat="1" x14ac:dyDescent="0.2">
      <c r="A215" s="508" t="s">
        <v>142</v>
      </c>
      <c r="B215" s="515" t="s">
        <v>87</v>
      </c>
      <c r="C215" s="516">
        <v>1000000000</v>
      </c>
      <c r="D215" s="517">
        <v>46769</v>
      </c>
      <c r="E215" s="517">
        <v>47135</v>
      </c>
      <c r="F215" s="519" t="s">
        <v>92</v>
      </c>
      <c r="G215" s="515" t="s">
        <v>93</v>
      </c>
      <c r="H215" s="517">
        <v>41291</v>
      </c>
      <c r="I215" s="515">
        <v>36</v>
      </c>
    </row>
    <row r="216" spans="1:10" s="307" customFormat="1" x14ac:dyDescent="0.2">
      <c r="A216" s="508" t="s">
        <v>143</v>
      </c>
      <c r="B216" s="515" t="s">
        <v>105</v>
      </c>
      <c r="C216" s="516">
        <v>1000000000</v>
      </c>
      <c r="D216" s="517">
        <v>44956</v>
      </c>
      <c r="E216" s="517">
        <v>45321</v>
      </c>
      <c r="F216" s="519" t="s">
        <v>92</v>
      </c>
      <c r="G216" s="515" t="s">
        <v>93</v>
      </c>
      <c r="H216" s="517">
        <v>41304</v>
      </c>
      <c r="I216" s="515">
        <v>37</v>
      </c>
    </row>
    <row r="217" spans="1:10" s="307" customFormat="1" x14ac:dyDescent="0.2">
      <c r="A217" s="508" t="s">
        <v>146</v>
      </c>
      <c r="B217" s="515" t="s">
        <v>87</v>
      </c>
      <c r="C217" s="516">
        <v>3025000000</v>
      </c>
      <c r="D217" s="517">
        <v>44181</v>
      </c>
      <c r="E217" s="517">
        <v>44546</v>
      </c>
      <c r="F217" s="519" t="s">
        <v>88</v>
      </c>
      <c r="G217" s="515" t="s">
        <v>89</v>
      </c>
      <c r="H217" s="517">
        <v>41500</v>
      </c>
      <c r="I217" s="515">
        <v>38</v>
      </c>
    </row>
    <row r="218" spans="1:10" s="307" customFormat="1" x14ac:dyDescent="0.2">
      <c r="A218" s="520" t="s">
        <v>147</v>
      </c>
      <c r="B218" s="512" t="s">
        <v>87</v>
      </c>
      <c r="C218" s="513">
        <v>550000000</v>
      </c>
      <c r="D218" s="518">
        <v>44181</v>
      </c>
      <c r="E218" s="518">
        <v>44546</v>
      </c>
      <c r="F218" s="519" t="s">
        <v>92</v>
      </c>
      <c r="G218" s="515" t="s">
        <v>93</v>
      </c>
      <c r="H218" s="517">
        <v>41506</v>
      </c>
      <c r="I218" s="515">
        <v>39</v>
      </c>
    </row>
    <row r="219" spans="1:10" x14ac:dyDescent="0.2">
      <c r="A219" s="520" t="s">
        <v>148</v>
      </c>
      <c r="B219" s="512" t="s">
        <v>87</v>
      </c>
      <c r="C219" s="513">
        <v>150000000</v>
      </c>
      <c r="D219" s="518">
        <v>47002</v>
      </c>
      <c r="E219" s="518">
        <v>47367</v>
      </c>
      <c r="F219" s="521" t="s">
        <v>92</v>
      </c>
      <c r="G219" s="512" t="s">
        <v>93</v>
      </c>
      <c r="H219" s="518">
        <v>41523</v>
      </c>
      <c r="I219" s="515">
        <v>40</v>
      </c>
    </row>
    <row r="220" spans="1:10" x14ac:dyDescent="0.2">
      <c r="A220" s="520" t="s">
        <v>149</v>
      </c>
      <c r="B220" s="512" t="s">
        <v>151</v>
      </c>
      <c r="C220" s="513">
        <v>700000000</v>
      </c>
      <c r="D220" s="518">
        <v>43437</v>
      </c>
      <c r="E220" s="518">
        <v>43802</v>
      </c>
      <c r="F220" s="521" t="s">
        <v>88</v>
      </c>
      <c r="G220" s="512" t="s">
        <v>89</v>
      </c>
      <c r="H220" s="518">
        <v>41611</v>
      </c>
      <c r="I220" s="515">
        <v>41</v>
      </c>
    </row>
    <row r="221" spans="1:10" x14ac:dyDescent="0.2">
      <c r="A221" s="522" t="s">
        <v>150</v>
      </c>
      <c r="B221" s="509" t="s">
        <v>151</v>
      </c>
      <c r="C221" s="347">
        <v>300000000</v>
      </c>
      <c r="D221" s="510">
        <v>43437</v>
      </c>
      <c r="E221" s="510">
        <v>43802</v>
      </c>
      <c r="F221" s="511" t="s">
        <v>92</v>
      </c>
      <c r="G221" s="509" t="s">
        <v>93</v>
      </c>
      <c r="H221" s="510">
        <v>41611</v>
      </c>
      <c r="I221" s="509">
        <v>42</v>
      </c>
      <c r="J221" s="327"/>
    </row>
    <row r="222" spans="1:10" x14ac:dyDescent="0.2">
      <c r="A222" s="523" t="s">
        <v>186</v>
      </c>
      <c r="B222" s="524" t="s">
        <v>105</v>
      </c>
      <c r="C222" s="525">
        <v>500000000</v>
      </c>
      <c r="D222" s="526">
        <v>44267</v>
      </c>
      <c r="E222" s="526">
        <v>44632</v>
      </c>
      <c r="F222" s="527" t="s">
        <v>92</v>
      </c>
      <c r="G222" s="524" t="s">
        <v>93</v>
      </c>
      <c r="H222" s="528">
        <v>41710</v>
      </c>
      <c r="I222" s="529">
        <v>43</v>
      </c>
    </row>
    <row r="224" spans="1:10" x14ac:dyDescent="0.2">
      <c r="C224" s="467"/>
    </row>
    <row r="225" spans="1:9" x14ac:dyDescent="0.2">
      <c r="A225" s="318" t="s">
        <v>216</v>
      </c>
      <c r="B225" s="319"/>
      <c r="C225" s="319"/>
      <c r="D225" s="319"/>
      <c r="E225" s="319"/>
      <c r="F225" s="319"/>
      <c r="G225" s="319"/>
      <c r="H225" s="319"/>
      <c r="I225" s="320"/>
    </row>
    <row r="227" spans="1:9" x14ac:dyDescent="0.2">
      <c r="A227" s="275" t="s">
        <v>209</v>
      </c>
    </row>
    <row r="228" spans="1:9" x14ac:dyDescent="0.2">
      <c r="A228" s="275" t="s">
        <v>210</v>
      </c>
    </row>
  </sheetData>
  <mergeCells count="8">
    <mergeCell ref="A120:F120"/>
    <mergeCell ref="G120:L120"/>
    <mergeCell ref="A5:F5"/>
    <mergeCell ref="A14:F14"/>
    <mergeCell ref="A23:F23"/>
    <mergeCell ref="A58:F58"/>
    <mergeCell ref="A94:F94"/>
    <mergeCell ref="A107:F107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6"/>
  <sheetViews>
    <sheetView workbookViewId="0">
      <selection activeCell="B174" sqref="B172:H174"/>
    </sheetView>
  </sheetViews>
  <sheetFormatPr baseColWidth="10" defaultRowHeight="12.75" x14ac:dyDescent="0.2"/>
  <cols>
    <col min="1" max="1" width="53.7109375" style="275" customWidth="1"/>
    <col min="2" max="2" width="24.5703125" style="275" bestFit="1" customWidth="1"/>
    <col min="3" max="3" width="23.85546875" style="275" customWidth="1"/>
    <col min="4" max="4" width="35.42578125" style="275" customWidth="1"/>
    <col min="5" max="5" width="22.140625" style="275" bestFit="1" customWidth="1"/>
    <col min="6" max="6" width="24" style="275" bestFit="1" customWidth="1"/>
    <col min="7" max="10" width="22.14062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9" x14ac:dyDescent="0.2">
      <c r="A1" s="273" t="s">
        <v>145</v>
      </c>
      <c r="B1" s="274"/>
      <c r="C1" s="274"/>
      <c r="D1" s="274"/>
      <c r="E1" s="274"/>
    </row>
    <row r="2" spans="1:9" x14ac:dyDescent="0.2">
      <c r="A2" s="274" t="s">
        <v>1</v>
      </c>
      <c r="B2" s="274"/>
      <c r="C2" s="276">
        <v>41820</v>
      </c>
      <c r="E2" s="274"/>
    </row>
    <row r="3" spans="1:9" x14ac:dyDescent="0.2">
      <c r="A3" s="274" t="s">
        <v>9</v>
      </c>
      <c r="B3" s="274"/>
      <c r="C3" s="277" t="s">
        <v>10</v>
      </c>
      <c r="E3" s="274"/>
      <c r="G3" s="278"/>
    </row>
    <row r="4" spans="1:9" x14ac:dyDescent="0.2">
      <c r="A4" s="274"/>
      <c r="B4" s="274"/>
      <c r="C4" s="274"/>
      <c r="D4" s="274"/>
      <c r="E4" s="274"/>
      <c r="G4" s="279"/>
    </row>
    <row r="5" spans="1:9" x14ac:dyDescent="0.2">
      <c r="A5" s="629" t="s">
        <v>13</v>
      </c>
      <c r="B5" s="630"/>
      <c r="C5" s="630"/>
      <c r="D5" s="630"/>
      <c r="E5" s="630"/>
      <c r="F5" s="631"/>
      <c r="G5" s="279"/>
    </row>
    <row r="6" spans="1:9" ht="12.75" customHeight="1" x14ac:dyDescent="0.2">
      <c r="A6" s="280"/>
      <c r="B6" s="280" t="s">
        <v>4</v>
      </c>
      <c r="C6" s="280" t="s">
        <v>5</v>
      </c>
      <c r="D6" s="280" t="s">
        <v>76</v>
      </c>
      <c r="E6" s="281" t="s">
        <v>79</v>
      </c>
      <c r="F6" s="282" t="s">
        <v>11</v>
      </c>
      <c r="G6" s="29"/>
    </row>
    <row r="7" spans="1:9" x14ac:dyDescent="0.2">
      <c r="A7" s="283" t="s">
        <v>2</v>
      </c>
      <c r="B7" s="20">
        <f>B40</f>
        <v>51187055909.739998</v>
      </c>
      <c r="C7" s="283">
        <f>B7/$B$11</f>
        <v>0.68460428619837421</v>
      </c>
      <c r="D7" s="7">
        <v>0.47832999999999998</v>
      </c>
      <c r="E7" s="376">
        <v>40458</v>
      </c>
      <c r="F7" s="375">
        <f>B7/E7</f>
        <v>1265189.9725577142</v>
      </c>
      <c r="G7" s="279"/>
    </row>
    <row r="8" spans="1:9" x14ac:dyDescent="0.2">
      <c r="A8" s="283" t="s">
        <v>3</v>
      </c>
      <c r="B8" s="13">
        <f>B74</f>
        <v>9029576566.3900013</v>
      </c>
      <c r="C8" s="283">
        <f>B8/$B$11</f>
        <v>0.12076660222083074</v>
      </c>
      <c r="D8" s="7">
        <v>0.15479999999999999</v>
      </c>
      <c r="E8" s="41">
        <v>783</v>
      </c>
      <c r="F8" s="375">
        <f>B8/E8</f>
        <v>11532026.266143041</v>
      </c>
      <c r="G8" s="279"/>
    </row>
    <row r="9" spans="1:9" x14ac:dyDescent="0.2">
      <c r="A9" s="283" t="s">
        <v>187</v>
      </c>
      <c r="B9" s="284">
        <v>9909865115.1876736</v>
      </c>
      <c r="C9" s="283">
        <f>B9/$B$11</f>
        <v>0.1325400731284154</v>
      </c>
      <c r="D9" s="285"/>
      <c r="E9" s="286"/>
      <c r="F9" s="287"/>
      <c r="G9" s="278"/>
    </row>
    <row r="10" spans="1:9" x14ac:dyDescent="0.2">
      <c r="A10" s="283" t="s">
        <v>188</v>
      </c>
      <c r="B10" s="284">
        <v>4642324254.6323099</v>
      </c>
      <c r="C10" s="283">
        <f>B10/$B$11</f>
        <v>6.2089038452379619E-2</v>
      </c>
      <c r="D10" s="285"/>
      <c r="E10" s="286"/>
      <c r="F10" s="287"/>
      <c r="G10" s="278"/>
    </row>
    <row r="11" spans="1:9" x14ac:dyDescent="0.2">
      <c r="A11" s="288" t="s">
        <v>7</v>
      </c>
      <c r="B11" s="289">
        <f>SUM(B7:B10)</f>
        <v>74768821845.949982</v>
      </c>
      <c r="C11" s="288">
        <f>B11/$B$11</f>
        <v>1</v>
      </c>
      <c r="D11" s="288">
        <f>B7/(B7+B8)*D7+B8/(B7+B8)*D8</f>
        <v>0.42981617937606886</v>
      </c>
      <c r="E11" s="290">
        <f>SUM(E7:E9)</f>
        <v>41241</v>
      </c>
      <c r="F11" s="291">
        <f>(B7+B8)/E11</f>
        <v>1460115.721639388</v>
      </c>
      <c r="G11" s="278"/>
    </row>
    <row r="12" spans="1:9" s="278" customFormat="1" x14ac:dyDescent="0.2">
      <c r="A12" s="292"/>
      <c r="B12" s="293"/>
      <c r="C12" s="292"/>
      <c r="D12" s="292"/>
      <c r="E12" s="294"/>
      <c r="F12" s="295"/>
    </row>
    <row r="13" spans="1:9" s="278" customFormat="1" x14ac:dyDescent="0.2">
      <c r="A13" s="292"/>
      <c r="B13" s="293"/>
      <c r="C13" s="292"/>
      <c r="D13" s="292"/>
      <c r="E13" s="294"/>
      <c r="F13" s="295"/>
    </row>
    <row r="14" spans="1:9" s="278" customFormat="1" x14ac:dyDescent="0.2">
      <c r="A14" s="629" t="s">
        <v>184</v>
      </c>
      <c r="B14" s="630"/>
      <c r="C14" s="630"/>
      <c r="D14" s="630"/>
      <c r="E14" s="630"/>
      <c r="F14" s="631"/>
    </row>
    <row r="15" spans="1:9" s="278" customFormat="1" x14ac:dyDescent="0.2">
      <c r="A15" s="495"/>
      <c r="B15" s="496"/>
      <c r="C15" s="280" t="s">
        <v>179</v>
      </c>
      <c r="D15" s="494" t="s">
        <v>172</v>
      </c>
      <c r="E15" s="494" t="s">
        <v>173</v>
      </c>
      <c r="F15" s="494" t="s">
        <v>174</v>
      </c>
      <c r="H15" s="501"/>
      <c r="I15" s="501"/>
    </row>
    <row r="16" spans="1:9" s="278" customFormat="1" ht="15" x14ac:dyDescent="0.2">
      <c r="A16" s="497" t="s">
        <v>180</v>
      </c>
      <c r="B16" s="498"/>
      <c r="C16" s="284">
        <v>0</v>
      </c>
      <c r="D16" s="501">
        <v>415663434.62</v>
      </c>
      <c r="E16" s="530">
        <v>16030404158.599993</v>
      </c>
      <c r="F16" s="530">
        <v>29602340131.029957</v>
      </c>
      <c r="H16" s="501"/>
      <c r="I16" s="501"/>
    </row>
    <row r="17" spans="1:9" s="278" customFormat="1" ht="15" x14ac:dyDescent="0.2">
      <c r="A17" s="497" t="s">
        <v>181</v>
      </c>
      <c r="B17" s="498"/>
      <c r="C17" s="284">
        <v>0</v>
      </c>
      <c r="D17" s="531">
        <v>13596590.495679246</v>
      </c>
      <c r="E17" s="284">
        <v>600767272.84615707</v>
      </c>
      <c r="F17" s="284">
        <v>3419650895.5126481</v>
      </c>
      <c r="H17" s="501"/>
      <c r="I17" s="501"/>
    </row>
    <row r="18" spans="1:9" s="278" customFormat="1" x14ac:dyDescent="0.2">
      <c r="A18" s="499" t="s">
        <v>183</v>
      </c>
      <c r="B18" s="489"/>
      <c r="C18" s="491">
        <v>0.1069</v>
      </c>
      <c r="D18" s="491">
        <v>0.10670000000000002</v>
      </c>
      <c r="E18" s="491">
        <v>9.8300000000000054E-2</v>
      </c>
      <c r="F18" s="491">
        <v>5.7500000000000107E-2</v>
      </c>
      <c r="H18" s="501"/>
      <c r="I18" s="501"/>
    </row>
    <row r="19" spans="1:9" s="278" customFormat="1" ht="15" x14ac:dyDescent="0.2">
      <c r="A19" s="493" t="s">
        <v>182</v>
      </c>
      <c r="B19" s="293"/>
      <c r="C19" s="292"/>
      <c r="D19" s="292"/>
      <c r="E19" s="294"/>
      <c r="F19" s="295"/>
    </row>
    <row r="20" spans="1:9" s="278" customFormat="1" ht="15" x14ac:dyDescent="0.2">
      <c r="A20" s="493" t="s">
        <v>185</v>
      </c>
      <c r="B20" s="293"/>
      <c r="C20" s="292"/>
      <c r="D20" s="292"/>
      <c r="E20" s="294"/>
      <c r="F20" s="295"/>
    </row>
    <row r="21" spans="1:9" s="278" customFormat="1" x14ac:dyDescent="0.2">
      <c r="A21" s="292"/>
      <c r="B21" s="293"/>
      <c r="C21" s="292"/>
      <c r="D21" s="292"/>
      <c r="E21" s="294"/>
      <c r="F21" s="295"/>
    </row>
    <row r="23" spans="1:9" x14ac:dyDescent="0.2">
      <c r="A23" s="629" t="s">
        <v>36</v>
      </c>
      <c r="B23" s="630"/>
      <c r="C23" s="630"/>
      <c r="D23" s="630"/>
      <c r="E23" s="630"/>
      <c r="F23" s="631"/>
    </row>
    <row r="24" spans="1:9" x14ac:dyDescent="0.2">
      <c r="A24" s="296" t="s">
        <v>14</v>
      </c>
      <c r="B24" s="297"/>
      <c r="C24" s="297"/>
      <c r="D24" s="297"/>
      <c r="E24" s="297"/>
      <c r="F24" s="297"/>
    </row>
    <row r="25" spans="1:9" x14ac:dyDescent="0.2">
      <c r="A25" s="298"/>
      <c r="B25" s="279"/>
      <c r="C25" s="279"/>
      <c r="D25" s="279"/>
      <c r="E25" s="279"/>
      <c r="F25" s="279"/>
    </row>
    <row r="26" spans="1:9" x14ac:dyDescent="0.2">
      <c r="A26" s="42" t="s">
        <v>31</v>
      </c>
      <c r="B26" s="143"/>
      <c r="C26" s="143"/>
      <c r="D26" s="278"/>
      <c r="E26" s="278"/>
      <c r="F26" s="278"/>
    </row>
    <row r="27" spans="1:9" x14ac:dyDescent="0.2">
      <c r="A27" s="145"/>
      <c r="B27" s="144"/>
      <c r="C27" s="144"/>
    </row>
    <row r="28" spans="1:9" x14ac:dyDescent="0.2">
      <c r="A28" s="78" t="s">
        <v>15</v>
      </c>
      <c r="B28" s="146" t="s">
        <v>16</v>
      </c>
      <c r="C28" s="147" t="s">
        <v>211</v>
      </c>
      <c r="D28" s="299" t="s">
        <v>35</v>
      </c>
    </row>
    <row r="29" spans="1:9" x14ac:dyDescent="0.2">
      <c r="A29" s="83" t="s">
        <v>18</v>
      </c>
      <c r="B29" s="142">
        <v>7881420172.1999998</v>
      </c>
      <c r="C29" s="35">
        <v>10441</v>
      </c>
      <c r="D29" s="300">
        <f>B29/$B$40</f>
        <v>0.15397291428711188</v>
      </c>
    </row>
    <row r="30" spans="1:9" x14ac:dyDescent="0.2">
      <c r="A30" s="74" t="s">
        <v>19</v>
      </c>
      <c r="B30" s="141">
        <v>7832997431.4700003</v>
      </c>
      <c r="C30" s="19">
        <v>6043</v>
      </c>
      <c r="D30" s="300">
        <f t="shared" ref="D30:D40" si="0">B30/$B$40</f>
        <v>0.15302691847099412</v>
      </c>
    </row>
    <row r="31" spans="1:9" x14ac:dyDescent="0.2">
      <c r="A31" s="74" t="s">
        <v>20</v>
      </c>
      <c r="B31" s="141">
        <v>35472638306.07</v>
      </c>
      <c r="C31" s="19">
        <v>23974</v>
      </c>
      <c r="D31" s="300">
        <f t="shared" si="0"/>
        <v>0.69300016724189406</v>
      </c>
    </row>
    <row r="32" spans="1:9" x14ac:dyDescent="0.2">
      <c r="A32" s="74" t="s">
        <v>21</v>
      </c>
      <c r="B32" s="54"/>
      <c r="C32" s="19"/>
      <c r="D32" s="300">
        <f t="shared" si="0"/>
        <v>0</v>
      </c>
    </row>
    <row r="33" spans="1:10" x14ac:dyDescent="0.2">
      <c r="A33" s="74" t="s">
        <v>22</v>
      </c>
      <c r="B33" s="71"/>
      <c r="C33" s="71"/>
      <c r="D33" s="300">
        <f t="shared" si="0"/>
        <v>0</v>
      </c>
    </row>
    <row r="34" spans="1:10" x14ac:dyDescent="0.2">
      <c r="A34" s="74" t="s">
        <v>23</v>
      </c>
      <c r="B34" s="71"/>
      <c r="C34" s="71"/>
      <c r="D34" s="300">
        <f t="shared" si="0"/>
        <v>0</v>
      </c>
    </row>
    <row r="35" spans="1:10" x14ac:dyDescent="0.2">
      <c r="A35" s="74" t="s">
        <v>24</v>
      </c>
      <c r="B35" s="71"/>
      <c r="C35" s="71"/>
      <c r="D35" s="300">
        <f t="shared" si="0"/>
        <v>0</v>
      </c>
    </row>
    <row r="36" spans="1:10" x14ac:dyDescent="0.2">
      <c r="A36" s="74" t="s">
        <v>25</v>
      </c>
      <c r="B36" s="71"/>
      <c r="C36" s="71"/>
      <c r="D36" s="300">
        <f t="shared" si="0"/>
        <v>0</v>
      </c>
    </row>
    <row r="37" spans="1:10" x14ac:dyDescent="0.2">
      <c r="A37" s="74" t="s">
        <v>26</v>
      </c>
      <c r="B37" s="71"/>
      <c r="C37" s="71"/>
      <c r="D37" s="300">
        <f t="shared" si="0"/>
        <v>0</v>
      </c>
    </row>
    <row r="38" spans="1:10" x14ac:dyDescent="0.2">
      <c r="A38" s="74" t="s">
        <v>27</v>
      </c>
      <c r="B38" s="71"/>
      <c r="C38" s="71"/>
      <c r="D38" s="300">
        <f t="shared" si="0"/>
        <v>0</v>
      </c>
    </row>
    <row r="39" spans="1:10" ht="13.5" thickBot="1" x14ac:dyDescent="0.25">
      <c r="A39" s="38" t="s">
        <v>28</v>
      </c>
      <c r="B39" s="56"/>
      <c r="C39" s="56"/>
      <c r="D39" s="301">
        <f t="shared" si="0"/>
        <v>0</v>
      </c>
    </row>
    <row r="40" spans="1:10" ht="13.5" thickTop="1" x14ac:dyDescent="0.2">
      <c r="A40" s="49" t="s">
        <v>4</v>
      </c>
      <c r="B40" s="5">
        <f>SUM(B29:B39)</f>
        <v>51187055909.739998</v>
      </c>
      <c r="C40" s="5">
        <f>SUM(C29:C39)</f>
        <v>40458</v>
      </c>
      <c r="D40" s="302">
        <f t="shared" si="0"/>
        <v>1</v>
      </c>
      <c r="J40" s="303"/>
    </row>
    <row r="41" spans="1:10" x14ac:dyDescent="0.2">
      <c r="A41" s="47"/>
      <c r="B41" s="82"/>
      <c r="C41" s="82"/>
      <c r="J41" s="304"/>
    </row>
    <row r="42" spans="1:10" x14ac:dyDescent="0.2">
      <c r="A42" s="42" t="s">
        <v>32</v>
      </c>
      <c r="B42" s="33"/>
      <c r="C42" s="33"/>
      <c r="D42" s="305"/>
      <c r="E42" s="305"/>
      <c r="F42" s="305"/>
    </row>
    <row r="43" spans="1:10" x14ac:dyDescent="0.2">
      <c r="A43" s="15"/>
      <c r="B43" s="15"/>
      <c r="C43" s="15"/>
    </row>
    <row r="44" spans="1:10" x14ac:dyDescent="0.2">
      <c r="A44" s="88" t="s">
        <v>29</v>
      </c>
      <c r="B44" s="89" t="s">
        <v>16</v>
      </c>
      <c r="C44" s="89" t="s">
        <v>211</v>
      </c>
      <c r="D44" s="299" t="s">
        <v>35</v>
      </c>
    </row>
    <row r="45" spans="1:10" x14ac:dyDescent="0.2">
      <c r="A45" s="67" t="s">
        <v>18</v>
      </c>
      <c r="B45" s="141">
        <v>11760573931.209999</v>
      </c>
      <c r="C45" s="49">
        <v>13982</v>
      </c>
      <c r="D45" s="300">
        <f>B45/$B$56</f>
        <v>0.22975679538877075</v>
      </c>
      <c r="E45" s="533"/>
    </row>
    <row r="46" spans="1:10" x14ac:dyDescent="0.2">
      <c r="A46" s="67" t="s">
        <v>19</v>
      </c>
      <c r="B46" s="141">
        <v>11871102447.33</v>
      </c>
      <c r="C46" s="49">
        <v>8924</v>
      </c>
      <c r="D46" s="300">
        <f t="shared" ref="D46:D54" si="1">B46/$B$56</f>
        <v>0.23191610137258975</v>
      </c>
      <c r="E46" s="533"/>
    </row>
    <row r="47" spans="1:10" x14ac:dyDescent="0.2">
      <c r="A47" s="67" t="s">
        <v>20</v>
      </c>
      <c r="B47" s="141">
        <v>25043334094.110001</v>
      </c>
      <c r="C47" s="49">
        <v>16102</v>
      </c>
      <c r="D47" s="300">
        <f t="shared" si="1"/>
        <v>0.48925130873447636</v>
      </c>
      <c r="E47" s="533"/>
    </row>
    <row r="48" spans="1:10" x14ac:dyDescent="0.2">
      <c r="A48" s="67" t="s">
        <v>21</v>
      </c>
      <c r="B48" s="141">
        <v>2476835957.1599998</v>
      </c>
      <c r="C48" s="49">
        <v>1426</v>
      </c>
      <c r="D48" s="300">
        <f t="shared" si="1"/>
        <v>4.8387935448505011E-2</v>
      </c>
      <c r="E48" s="533"/>
    </row>
    <row r="49" spans="1:6" x14ac:dyDescent="0.2">
      <c r="A49" s="67" t="s">
        <v>22</v>
      </c>
      <c r="B49" s="141">
        <v>35209479.939999998</v>
      </c>
      <c r="C49" s="49">
        <v>24</v>
      </c>
      <c r="D49" s="300">
        <f t="shared" si="1"/>
        <v>6.8785905565811947E-4</v>
      </c>
      <c r="E49" s="533"/>
    </row>
    <row r="50" spans="1:6" x14ac:dyDescent="0.2">
      <c r="A50" s="67" t="s">
        <v>23</v>
      </c>
      <c r="B50" s="54"/>
      <c r="C50" s="49"/>
      <c r="D50" s="300">
        <f t="shared" si="1"/>
        <v>0</v>
      </c>
      <c r="E50" s="533"/>
    </row>
    <row r="51" spans="1:6" x14ac:dyDescent="0.2">
      <c r="A51" s="67" t="s">
        <v>24</v>
      </c>
      <c r="B51" s="17"/>
      <c r="C51" s="137"/>
      <c r="D51" s="300">
        <f t="shared" si="1"/>
        <v>0</v>
      </c>
    </row>
    <row r="52" spans="1:6" x14ac:dyDescent="0.2">
      <c r="A52" s="67" t="s">
        <v>25</v>
      </c>
      <c r="B52" s="71"/>
      <c r="C52" s="138"/>
      <c r="D52" s="300">
        <f t="shared" si="1"/>
        <v>0</v>
      </c>
    </row>
    <row r="53" spans="1:6" x14ac:dyDescent="0.2">
      <c r="A53" s="67" t="s">
        <v>26</v>
      </c>
      <c r="B53" s="71"/>
      <c r="C53" s="138"/>
      <c r="D53" s="300">
        <f t="shared" si="1"/>
        <v>0</v>
      </c>
    </row>
    <row r="54" spans="1:6" x14ac:dyDescent="0.2">
      <c r="A54" s="67" t="s">
        <v>27</v>
      </c>
      <c r="B54" s="71"/>
      <c r="C54" s="138"/>
      <c r="D54" s="300">
        <f t="shared" si="1"/>
        <v>0</v>
      </c>
    </row>
    <row r="55" spans="1:6" ht="13.5" thickBot="1" x14ac:dyDescent="0.25">
      <c r="A55" s="43" t="s">
        <v>28</v>
      </c>
      <c r="B55" s="56"/>
      <c r="C55" s="56"/>
      <c r="D55" s="301">
        <f>B55/$B$56</f>
        <v>0</v>
      </c>
    </row>
    <row r="56" spans="1:6" ht="13.5" thickTop="1" x14ac:dyDescent="0.2">
      <c r="A56" s="19" t="s">
        <v>4</v>
      </c>
      <c r="B56" s="140">
        <f>SUM(B45:B55)</f>
        <v>51187055909.75</v>
      </c>
      <c r="C56" s="140">
        <f>SUM(C45:C55)</f>
        <v>40458</v>
      </c>
      <c r="D56" s="302">
        <f>B56/$B$56</f>
        <v>1</v>
      </c>
    </row>
    <row r="58" spans="1:6" x14ac:dyDescent="0.2">
      <c r="A58" s="633" t="s">
        <v>30</v>
      </c>
      <c r="B58" s="633"/>
      <c r="C58" s="633"/>
      <c r="D58" s="633"/>
      <c r="E58" s="633"/>
      <c r="F58" s="633"/>
    </row>
    <row r="59" spans="1:6" x14ac:dyDescent="0.2">
      <c r="A59" s="306"/>
      <c r="B59" s="307"/>
      <c r="C59" s="307"/>
    </row>
    <row r="60" spans="1:6" x14ac:dyDescent="0.2">
      <c r="A60" s="42" t="s">
        <v>33</v>
      </c>
      <c r="B60" s="84"/>
      <c r="C60" s="84"/>
    </row>
    <row r="61" spans="1:6" x14ac:dyDescent="0.2">
      <c r="A61" s="86"/>
      <c r="B61" s="86"/>
      <c r="C61" s="86"/>
    </row>
    <row r="62" spans="1:6" x14ac:dyDescent="0.2">
      <c r="A62" s="85" t="s">
        <v>15</v>
      </c>
      <c r="B62" s="48" t="s">
        <v>16</v>
      </c>
      <c r="C62" s="58" t="s">
        <v>211</v>
      </c>
      <c r="D62" s="299" t="s">
        <v>35</v>
      </c>
    </row>
    <row r="63" spans="1:6" x14ac:dyDescent="0.2">
      <c r="A63" s="6" t="s">
        <v>18</v>
      </c>
      <c r="B63" s="23">
        <v>8274960691.25</v>
      </c>
      <c r="C63" s="73">
        <v>717</v>
      </c>
      <c r="D63" s="300">
        <f>B63/$B$74</f>
        <v>0.91642843165549515</v>
      </c>
    </row>
    <row r="64" spans="1:6" x14ac:dyDescent="0.2">
      <c r="A64" s="6" t="s">
        <v>19</v>
      </c>
      <c r="B64" s="50">
        <v>454657091.94999999</v>
      </c>
      <c r="C64" s="9">
        <v>39</v>
      </c>
      <c r="D64" s="300">
        <f t="shared" ref="D64:D74" si="2">B64/$B$74</f>
        <v>5.0351983684631473E-2</v>
      </c>
    </row>
    <row r="65" spans="1:4" x14ac:dyDescent="0.2">
      <c r="A65" s="6" t="s">
        <v>20</v>
      </c>
      <c r="B65" s="50">
        <v>299958783.19</v>
      </c>
      <c r="C65" s="9">
        <v>27</v>
      </c>
      <c r="D65" s="300">
        <f t="shared" si="2"/>
        <v>3.3219584659873222E-2</v>
      </c>
    </row>
    <row r="66" spans="1:4" x14ac:dyDescent="0.2">
      <c r="A66" s="6" t="s">
        <v>21</v>
      </c>
      <c r="B66" s="65"/>
      <c r="C66" s="70"/>
      <c r="D66" s="300">
        <f t="shared" si="2"/>
        <v>0</v>
      </c>
    </row>
    <row r="67" spans="1:4" x14ac:dyDescent="0.2">
      <c r="A67" s="6" t="s">
        <v>22</v>
      </c>
      <c r="B67" s="40"/>
      <c r="C67" s="40"/>
      <c r="D67" s="300">
        <f t="shared" si="2"/>
        <v>0</v>
      </c>
    </row>
    <row r="68" spans="1:4" x14ac:dyDescent="0.2">
      <c r="A68" s="6" t="s">
        <v>23</v>
      </c>
      <c r="B68" s="40"/>
      <c r="C68" s="40"/>
      <c r="D68" s="300">
        <f t="shared" si="2"/>
        <v>0</v>
      </c>
    </row>
    <row r="69" spans="1:4" x14ac:dyDescent="0.2">
      <c r="A69" s="6" t="s">
        <v>24</v>
      </c>
      <c r="B69" s="40"/>
      <c r="C69" s="40"/>
      <c r="D69" s="300">
        <f t="shared" si="2"/>
        <v>0</v>
      </c>
    </row>
    <row r="70" spans="1:4" x14ac:dyDescent="0.2">
      <c r="A70" s="6" t="s">
        <v>25</v>
      </c>
      <c r="B70" s="40"/>
      <c r="C70" s="40"/>
      <c r="D70" s="300">
        <f t="shared" si="2"/>
        <v>0</v>
      </c>
    </row>
    <row r="71" spans="1:4" x14ac:dyDescent="0.2">
      <c r="A71" s="6" t="s">
        <v>26</v>
      </c>
      <c r="B71" s="40"/>
      <c r="C71" s="40"/>
      <c r="D71" s="300">
        <f t="shared" si="2"/>
        <v>0</v>
      </c>
    </row>
    <row r="72" spans="1:4" x14ac:dyDescent="0.2">
      <c r="A72" s="6" t="s">
        <v>27</v>
      </c>
      <c r="B72" s="40"/>
      <c r="C72" s="40"/>
      <c r="D72" s="300">
        <f t="shared" si="2"/>
        <v>0</v>
      </c>
    </row>
    <row r="73" spans="1:4" ht="13.5" thickBot="1" x14ac:dyDescent="0.25">
      <c r="A73" s="25" t="s">
        <v>28</v>
      </c>
      <c r="B73" s="63"/>
      <c r="C73" s="63"/>
      <c r="D73" s="301">
        <f t="shared" si="2"/>
        <v>0</v>
      </c>
    </row>
    <row r="74" spans="1:4" ht="13.5" thickTop="1" x14ac:dyDescent="0.2">
      <c r="A74" s="1" t="s">
        <v>4</v>
      </c>
      <c r="B74" s="5">
        <f>SUM(B63:B73)</f>
        <v>9029576566.3900013</v>
      </c>
      <c r="C74" s="5">
        <f>SUM(C63:C73)</f>
        <v>783</v>
      </c>
      <c r="D74" s="302">
        <f t="shared" si="2"/>
        <v>1</v>
      </c>
    </row>
    <row r="75" spans="1:4" x14ac:dyDescent="0.2">
      <c r="A75" s="2"/>
      <c r="B75" s="66"/>
      <c r="C75" s="66"/>
    </row>
    <row r="76" spans="1:4" x14ac:dyDescent="0.2">
      <c r="A76" s="2"/>
      <c r="B76" s="66"/>
      <c r="C76" s="66"/>
    </row>
    <row r="77" spans="1:4" x14ac:dyDescent="0.2">
      <c r="A77" s="42" t="s">
        <v>34</v>
      </c>
      <c r="B77" s="84"/>
      <c r="C77" s="84"/>
    </row>
    <row r="78" spans="1:4" x14ac:dyDescent="0.2">
      <c r="A78" s="55"/>
      <c r="B78" s="55"/>
      <c r="C78" s="55"/>
    </row>
    <row r="79" spans="1:4" x14ac:dyDescent="0.2">
      <c r="A79" s="57" t="s">
        <v>29</v>
      </c>
      <c r="B79" s="48" t="s">
        <v>16</v>
      </c>
      <c r="C79" s="58" t="s">
        <v>211</v>
      </c>
      <c r="D79" s="299" t="s">
        <v>35</v>
      </c>
    </row>
    <row r="80" spans="1:4" x14ac:dyDescent="0.2">
      <c r="A80" s="75" t="s">
        <v>18</v>
      </c>
      <c r="B80" s="23">
        <v>8574667366.0600004</v>
      </c>
      <c r="C80" s="73">
        <v>747</v>
      </c>
      <c r="D80" s="300">
        <f>B80/$B$74</f>
        <v>0.94962009602717479</v>
      </c>
    </row>
    <row r="81" spans="1:6" x14ac:dyDescent="0.2">
      <c r="A81" s="80" t="s">
        <v>19</v>
      </c>
      <c r="B81" s="50">
        <v>294103739.44999999</v>
      </c>
      <c r="C81" s="9">
        <v>25</v>
      </c>
      <c r="D81" s="300">
        <f t="shared" ref="D81:D91" si="3">B81/$B$74</f>
        <v>3.2571155168528772E-2</v>
      </c>
    </row>
    <row r="82" spans="1:6" x14ac:dyDescent="0.2">
      <c r="A82" s="80" t="s">
        <v>20</v>
      </c>
      <c r="B82" s="50">
        <v>124475386.88</v>
      </c>
      <c r="C82" s="9">
        <v>9</v>
      </c>
      <c r="D82" s="300">
        <f t="shared" si="3"/>
        <v>1.3785296128206474E-2</v>
      </c>
    </row>
    <row r="83" spans="1:6" x14ac:dyDescent="0.2">
      <c r="A83" s="80" t="s">
        <v>21</v>
      </c>
      <c r="B83" s="17">
        <v>36330074</v>
      </c>
      <c r="C83" s="70">
        <v>2</v>
      </c>
      <c r="D83" s="300">
        <f t="shared" si="3"/>
        <v>4.0234526760898441E-3</v>
      </c>
    </row>
    <row r="84" spans="1:6" x14ac:dyDescent="0.2">
      <c r="A84" s="80" t="s">
        <v>22</v>
      </c>
      <c r="B84" s="17"/>
      <c r="C84" s="70"/>
      <c r="D84" s="300">
        <f t="shared" si="3"/>
        <v>0</v>
      </c>
    </row>
    <row r="85" spans="1:6" x14ac:dyDescent="0.2">
      <c r="A85" s="80" t="s">
        <v>23</v>
      </c>
      <c r="B85" s="17"/>
      <c r="C85" s="70"/>
      <c r="D85" s="300">
        <f t="shared" si="3"/>
        <v>0</v>
      </c>
    </row>
    <row r="86" spans="1:6" x14ac:dyDescent="0.2">
      <c r="A86" s="80" t="s">
        <v>24</v>
      </c>
      <c r="B86" s="17"/>
      <c r="C86" s="70"/>
      <c r="D86" s="300">
        <f t="shared" si="3"/>
        <v>0</v>
      </c>
    </row>
    <row r="87" spans="1:6" x14ac:dyDescent="0.2">
      <c r="A87" s="80" t="s">
        <v>25</v>
      </c>
      <c r="B87" s="40"/>
      <c r="C87" s="40"/>
      <c r="D87" s="300">
        <f t="shared" si="3"/>
        <v>0</v>
      </c>
    </row>
    <row r="88" spans="1:6" x14ac:dyDescent="0.2">
      <c r="A88" s="80" t="s">
        <v>26</v>
      </c>
      <c r="B88" s="40"/>
      <c r="C88" s="40"/>
      <c r="D88" s="300">
        <f t="shared" si="3"/>
        <v>0</v>
      </c>
    </row>
    <row r="89" spans="1:6" x14ac:dyDescent="0.2">
      <c r="A89" s="80" t="s">
        <v>27</v>
      </c>
      <c r="B89" s="40"/>
      <c r="C89" s="40"/>
      <c r="D89" s="300">
        <f t="shared" si="3"/>
        <v>0</v>
      </c>
    </row>
    <row r="90" spans="1:6" ht="13.5" thickBot="1" x14ac:dyDescent="0.25">
      <c r="A90" s="36" t="s">
        <v>28</v>
      </c>
      <c r="B90" s="63"/>
      <c r="C90" s="63"/>
      <c r="D90" s="301">
        <f t="shared" si="3"/>
        <v>0</v>
      </c>
    </row>
    <row r="91" spans="1:6" ht="13.5" thickTop="1" x14ac:dyDescent="0.2">
      <c r="A91" s="65" t="s">
        <v>4</v>
      </c>
      <c r="B91" s="155">
        <f>SUM(B80:B90)</f>
        <v>9029576566.3899994</v>
      </c>
      <c r="C91" s="155">
        <f>SUM(C80:C90)</f>
        <v>783</v>
      </c>
      <c r="D91" s="302">
        <f t="shared" si="3"/>
        <v>0.99999999999999978</v>
      </c>
    </row>
    <row r="92" spans="1:6" x14ac:dyDescent="0.2">
      <c r="A92" s="215"/>
      <c r="B92" s="216"/>
      <c r="C92" s="216"/>
      <c r="D92" s="308"/>
    </row>
    <row r="94" spans="1:6" x14ac:dyDescent="0.2">
      <c r="A94" s="629" t="s">
        <v>189</v>
      </c>
      <c r="B94" s="630"/>
      <c r="C94" s="630"/>
      <c r="D94" s="630"/>
      <c r="E94" s="630"/>
      <c r="F94" s="631"/>
    </row>
    <row r="95" spans="1:6" x14ac:dyDescent="0.2">
      <c r="A95" s="296" t="s">
        <v>14</v>
      </c>
      <c r="B95" s="297"/>
      <c r="C95" s="297"/>
      <c r="D95" s="297"/>
      <c r="E95" s="297"/>
      <c r="F95" s="297"/>
    </row>
    <row r="97" spans="1:6" x14ac:dyDescent="0.2">
      <c r="A97" s="57" t="s">
        <v>190</v>
      </c>
      <c r="B97" s="48" t="s">
        <v>16</v>
      </c>
      <c r="C97" s="58" t="s">
        <v>17</v>
      </c>
      <c r="D97" s="299" t="s">
        <v>35</v>
      </c>
    </row>
    <row r="98" spans="1:6" x14ac:dyDescent="0.2">
      <c r="A98" s="75" t="s">
        <v>191</v>
      </c>
      <c r="B98" s="23">
        <v>10555419559</v>
      </c>
      <c r="C98" s="73">
        <v>16223</v>
      </c>
      <c r="D98" s="300">
        <f t="shared" ref="D98:D104" si="4">B98/$B$104</f>
        <v>0.20621267176931124</v>
      </c>
    </row>
    <row r="99" spans="1:6" x14ac:dyDescent="0.2">
      <c r="A99" s="80" t="s">
        <v>192</v>
      </c>
      <c r="B99" s="50">
        <v>24596641350</v>
      </c>
      <c r="C99" s="9">
        <v>17554</v>
      </c>
      <c r="D99" s="300">
        <f t="shared" si="4"/>
        <v>0.48052463485549435</v>
      </c>
    </row>
    <row r="100" spans="1:6" x14ac:dyDescent="0.2">
      <c r="A100" s="80" t="s">
        <v>193</v>
      </c>
      <c r="B100" s="50">
        <v>10315434146</v>
      </c>
      <c r="C100" s="9">
        <v>4347</v>
      </c>
      <c r="D100" s="300">
        <f t="shared" si="4"/>
        <v>0.20152427137709791</v>
      </c>
    </row>
    <row r="101" spans="1:6" x14ac:dyDescent="0.2">
      <c r="A101" s="80" t="s">
        <v>194</v>
      </c>
      <c r="B101" s="17">
        <v>3445040049</v>
      </c>
      <c r="C101" s="70">
        <v>1018</v>
      </c>
      <c r="D101" s="300">
        <f t="shared" si="4"/>
        <v>6.7302953604609903E-2</v>
      </c>
    </row>
    <row r="102" spans="1:6" x14ac:dyDescent="0.2">
      <c r="A102" s="80" t="s">
        <v>195</v>
      </c>
      <c r="B102" s="17">
        <v>1244477337</v>
      </c>
      <c r="C102" s="70">
        <v>284</v>
      </c>
      <c r="D102" s="300">
        <f t="shared" si="4"/>
        <v>2.4312344496085561E-2</v>
      </c>
    </row>
    <row r="103" spans="1:6" ht="13.5" thickBot="1" x14ac:dyDescent="0.25">
      <c r="A103" s="36" t="s">
        <v>196</v>
      </c>
      <c r="B103" s="63">
        <v>1030043468</v>
      </c>
      <c r="C103" s="63">
        <v>158</v>
      </c>
      <c r="D103" s="301">
        <f t="shared" si="4"/>
        <v>2.0123123897401021E-2</v>
      </c>
    </row>
    <row r="104" spans="1:6" ht="13.5" thickTop="1" x14ac:dyDescent="0.2">
      <c r="A104" s="65" t="s">
        <v>4</v>
      </c>
      <c r="B104" s="155">
        <f>SUM(B98:B103)</f>
        <v>51187055909</v>
      </c>
      <c r="C104" s="155">
        <f>SUM(C98:C103)</f>
        <v>39584</v>
      </c>
      <c r="D104" s="302">
        <f t="shared" si="4"/>
        <v>1</v>
      </c>
    </row>
    <row r="107" spans="1:6" x14ac:dyDescent="0.2">
      <c r="A107" s="633" t="s">
        <v>30</v>
      </c>
      <c r="B107" s="633"/>
      <c r="C107" s="633"/>
      <c r="D107" s="633"/>
      <c r="E107" s="633"/>
      <c r="F107" s="633"/>
    </row>
    <row r="109" spans="1:6" x14ac:dyDescent="0.2">
      <c r="A109" s="57" t="s">
        <v>190</v>
      </c>
      <c r="B109" s="48" t="s">
        <v>16</v>
      </c>
      <c r="C109" s="58" t="s">
        <v>17</v>
      </c>
      <c r="D109" s="299" t="s">
        <v>35</v>
      </c>
    </row>
    <row r="110" spans="1:6" x14ac:dyDescent="0.2">
      <c r="A110" s="75" t="s">
        <v>197</v>
      </c>
      <c r="B110" s="23">
        <v>571765379.60000002</v>
      </c>
      <c r="C110" s="73">
        <v>248</v>
      </c>
      <c r="D110" s="300">
        <f>B110/$B$116</f>
        <v>6.3321394464970066E-2</v>
      </c>
    </row>
    <row r="111" spans="1:6" x14ac:dyDescent="0.2">
      <c r="A111" s="80" t="s">
        <v>198</v>
      </c>
      <c r="B111" s="50">
        <v>741623904.79999995</v>
      </c>
      <c r="C111" s="9">
        <v>102</v>
      </c>
      <c r="D111" s="300">
        <f t="shared" ref="D111:D115" si="5">B111/$B$116</f>
        <v>8.2132744471771449E-2</v>
      </c>
    </row>
    <row r="112" spans="1:6" x14ac:dyDescent="0.2">
      <c r="A112" s="80" t="s">
        <v>199</v>
      </c>
      <c r="B112" s="50">
        <v>1774034273</v>
      </c>
      <c r="C112" s="9">
        <v>125</v>
      </c>
      <c r="D112" s="300">
        <f t="shared" si="5"/>
        <v>0.19646926519684893</v>
      </c>
    </row>
    <row r="113" spans="1:13" x14ac:dyDescent="0.2">
      <c r="A113" s="80" t="s">
        <v>200</v>
      </c>
      <c r="B113" s="17">
        <v>2791935808</v>
      </c>
      <c r="C113" s="70">
        <v>89</v>
      </c>
      <c r="D113" s="300">
        <f t="shared" si="5"/>
        <v>0.30919897378697975</v>
      </c>
    </row>
    <row r="114" spans="1:13" x14ac:dyDescent="0.2">
      <c r="A114" s="80" t="s">
        <v>201</v>
      </c>
      <c r="B114" s="17">
        <v>2549266215</v>
      </c>
      <c r="C114" s="70">
        <v>36</v>
      </c>
      <c r="D114" s="300">
        <f t="shared" si="5"/>
        <v>0.28232400448793488</v>
      </c>
    </row>
    <row r="115" spans="1:13" ht="13.5" thickBot="1" x14ac:dyDescent="0.25">
      <c r="A115" s="36" t="s">
        <v>202</v>
      </c>
      <c r="B115" s="63">
        <v>600950985.79999995</v>
      </c>
      <c r="C115" s="532">
        <v>4</v>
      </c>
      <c r="D115" s="301">
        <f t="shared" si="5"/>
        <v>6.6553617591495071E-2</v>
      </c>
    </row>
    <row r="116" spans="1:13" ht="13.5" thickTop="1" x14ac:dyDescent="0.2">
      <c r="A116" s="65" t="s">
        <v>4</v>
      </c>
      <c r="B116" s="155">
        <f>SUM(B110:B115)</f>
        <v>9029576566.1999989</v>
      </c>
      <c r="C116" s="155">
        <f>SUM(C110:C115)</f>
        <v>604</v>
      </c>
      <c r="D116" s="302">
        <f>B116/$B$116</f>
        <v>1</v>
      </c>
    </row>
    <row r="120" spans="1:13" x14ac:dyDescent="0.2">
      <c r="A120" s="629" t="s">
        <v>203</v>
      </c>
      <c r="B120" s="630"/>
      <c r="C120" s="630"/>
      <c r="D120" s="630"/>
      <c r="E120" s="630"/>
      <c r="F120" s="630"/>
      <c r="G120" s="630"/>
      <c r="H120" s="630"/>
      <c r="I120" s="630"/>
      <c r="J120" s="630"/>
      <c r="K120" s="630"/>
      <c r="L120" s="630"/>
      <c r="M120" s="502"/>
    </row>
    <row r="121" spans="1:13" s="317" customFormat="1" x14ac:dyDescent="0.2">
      <c r="A121" s="310"/>
      <c r="B121" s="311" t="s">
        <v>4</v>
      </c>
      <c r="C121" s="312" t="s">
        <v>37</v>
      </c>
      <c r="D121" s="312" t="s">
        <v>38</v>
      </c>
      <c r="E121" s="313" t="s">
        <v>39</v>
      </c>
      <c r="F121" s="314" t="s">
        <v>40</v>
      </c>
      <c r="G121" s="315" t="s">
        <v>41</v>
      </c>
      <c r="H121" s="315" t="s">
        <v>42</v>
      </c>
      <c r="I121" s="315" t="s">
        <v>43</v>
      </c>
      <c r="J121" s="315" t="s">
        <v>44</v>
      </c>
      <c r="K121" s="315" t="s">
        <v>45</v>
      </c>
      <c r="L121" s="315" t="s">
        <v>46</v>
      </c>
      <c r="M121" s="316" t="s">
        <v>47</v>
      </c>
    </row>
    <row r="122" spans="1:13" x14ac:dyDescent="0.2">
      <c r="A122" s="249" t="s">
        <v>48</v>
      </c>
      <c r="B122" s="154">
        <f>SUM(C122:M122)</f>
        <v>9097417801.4599991</v>
      </c>
      <c r="C122" s="154">
        <v>2735742305.0100002</v>
      </c>
      <c r="D122" s="154">
        <v>2389702687.2199998</v>
      </c>
      <c r="E122" s="154">
        <v>3793516454.1399999</v>
      </c>
      <c r="F122" s="154">
        <v>178456355.09</v>
      </c>
      <c r="G122" s="154"/>
      <c r="H122" s="154"/>
      <c r="I122" s="154">
        <v>0</v>
      </c>
      <c r="J122" s="154">
        <v>0</v>
      </c>
      <c r="K122" s="154">
        <v>0</v>
      </c>
      <c r="L122" s="154">
        <v>0</v>
      </c>
      <c r="M122" s="154">
        <v>0</v>
      </c>
    </row>
    <row r="123" spans="1:13" x14ac:dyDescent="0.2">
      <c r="A123" s="250" t="s">
        <v>49</v>
      </c>
      <c r="B123" s="154">
        <f t="shared" ref="B123:B141" si="6">SUM(C123:M123)</f>
        <v>1576795585.6900001</v>
      </c>
      <c r="C123" s="154">
        <v>265983494.06</v>
      </c>
      <c r="D123" s="154">
        <v>301306799.27999997</v>
      </c>
      <c r="E123" s="154">
        <v>775383077.65999997</v>
      </c>
      <c r="F123" s="154">
        <v>228885734.94</v>
      </c>
      <c r="G123" s="154">
        <v>5236479.75</v>
      </c>
      <c r="H123" s="154"/>
      <c r="I123" s="154">
        <v>0</v>
      </c>
      <c r="J123" s="154">
        <v>0</v>
      </c>
      <c r="K123" s="154">
        <v>0</v>
      </c>
      <c r="L123" s="154">
        <v>0</v>
      </c>
      <c r="M123" s="154">
        <v>0</v>
      </c>
    </row>
    <row r="124" spans="1:13" x14ac:dyDescent="0.2">
      <c r="A124" s="250" t="s">
        <v>50</v>
      </c>
      <c r="B124" s="154">
        <f t="shared" si="6"/>
        <v>2455922550.77</v>
      </c>
      <c r="C124" s="154">
        <v>646119002.92999995</v>
      </c>
      <c r="D124" s="154">
        <v>545157763.09000003</v>
      </c>
      <c r="E124" s="154">
        <v>1147052270.9400001</v>
      </c>
      <c r="F124" s="154">
        <v>117593513.81</v>
      </c>
      <c r="G124" s="154"/>
      <c r="H124" s="154"/>
      <c r="I124" s="154">
        <v>0</v>
      </c>
      <c r="J124" s="154">
        <v>0</v>
      </c>
      <c r="K124" s="154">
        <v>0</v>
      </c>
      <c r="L124" s="154">
        <v>0</v>
      </c>
      <c r="M124" s="154">
        <v>0</v>
      </c>
    </row>
    <row r="125" spans="1:13" x14ac:dyDescent="0.2">
      <c r="A125" s="250" t="s">
        <v>51</v>
      </c>
      <c r="B125" s="154">
        <f t="shared" si="6"/>
        <v>23646585.399999999</v>
      </c>
      <c r="C125" s="154">
        <v>2650299.25</v>
      </c>
      <c r="D125" s="154">
        <v>2947612.84</v>
      </c>
      <c r="E125" s="154">
        <v>16668673.310000001</v>
      </c>
      <c r="F125" s="154">
        <v>1380000</v>
      </c>
      <c r="G125" s="154"/>
      <c r="H125" s="154"/>
      <c r="I125" s="154">
        <v>0</v>
      </c>
      <c r="J125" s="154">
        <v>0</v>
      </c>
      <c r="K125" s="154">
        <v>0</v>
      </c>
      <c r="L125" s="154">
        <v>0</v>
      </c>
      <c r="M125" s="154">
        <v>0</v>
      </c>
    </row>
    <row r="126" spans="1:13" x14ac:dyDescent="0.2">
      <c r="A126" s="250" t="s">
        <v>52</v>
      </c>
      <c r="B126" s="154">
        <f t="shared" si="6"/>
        <v>1415326312.8900001</v>
      </c>
      <c r="C126" s="154">
        <v>378507943.29000002</v>
      </c>
      <c r="D126" s="154">
        <v>395968984.44</v>
      </c>
      <c r="E126" s="154">
        <v>596751001.22000003</v>
      </c>
      <c r="F126" s="154">
        <v>43168383.939999998</v>
      </c>
      <c r="G126" s="154">
        <v>930000</v>
      </c>
      <c r="H126" s="154"/>
      <c r="I126" s="154">
        <v>0</v>
      </c>
      <c r="J126" s="154">
        <v>0</v>
      </c>
      <c r="K126" s="154">
        <v>0</v>
      </c>
      <c r="L126" s="154">
        <v>0</v>
      </c>
      <c r="M126" s="154">
        <v>0</v>
      </c>
    </row>
    <row r="127" spans="1:13" x14ac:dyDescent="0.2">
      <c r="A127" s="250" t="s">
        <v>53</v>
      </c>
      <c r="B127" s="154">
        <f t="shared" si="6"/>
        <v>1316553188.6199999</v>
      </c>
      <c r="C127" s="154">
        <v>254353653.36000001</v>
      </c>
      <c r="D127" s="154">
        <v>283304821.19999999</v>
      </c>
      <c r="E127" s="154">
        <v>751555743.80999994</v>
      </c>
      <c r="F127" s="154">
        <v>27338970.25</v>
      </c>
      <c r="G127" s="154"/>
      <c r="H127" s="154"/>
      <c r="I127" s="154">
        <v>0</v>
      </c>
      <c r="J127" s="154">
        <v>0</v>
      </c>
      <c r="K127" s="154">
        <v>0</v>
      </c>
      <c r="L127" s="154">
        <v>0</v>
      </c>
      <c r="M127" s="154">
        <v>0</v>
      </c>
    </row>
    <row r="128" spans="1:13" x14ac:dyDescent="0.2">
      <c r="A128" s="250" t="s">
        <v>54</v>
      </c>
      <c r="B128" s="154">
        <f t="shared" si="6"/>
        <v>2023789963.1700001</v>
      </c>
      <c r="C128" s="154">
        <v>421011289.72000003</v>
      </c>
      <c r="D128" s="154">
        <v>365348837.41000003</v>
      </c>
      <c r="E128" s="154">
        <v>1106296168.48</v>
      </c>
      <c r="F128" s="154">
        <v>131133667.56</v>
      </c>
      <c r="G128" s="154"/>
      <c r="H128" s="154"/>
      <c r="I128" s="154">
        <v>0</v>
      </c>
      <c r="J128" s="154">
        <v>0</v>
      </c>
      <c r="K128" s="154">
        <v>0</v>
      </c>
      <c r="L128" s="154">
        <v>0</v>
      </c>
      <c r="M128" s="154">
        <v>0</v>
      </c>
    </row>
    <row r="129" spans="1:13" x14ac:dyDescent="0.2">
      <c r="A129" s="250" t="s">
        <v>56</v>
      </c>
      <c r="B129" s="154">
        <f t="shared" si="6"/>
        <v>2293571611.0699997</v>
      </c>
      <c r="C129" s="154">
        <v>385406160.63</v>
      </c>
      <c r="D129" s="154">
        <v>491856207.11000001</v>
      </c>
      <c r="E129" s="154">
        <v>1317561680.5799999</v>
      </c>
      <c r="F129" s="154">
        <v>96910387.5</v>
      </c>
      <c r="G129" s="154">
        <v>1837175.25</v>
      </c>
      <c r="H129" s="154"/>
      <c r="I129" s="154">
        <v>0</v>
      </c>
      <c r="J129" s="154">
        <v>0</v>
      </c>
      <c r="K129" s="154">
        <v>0</v>
      </c>
      <c r="L129" s="154">
        <v>0</v>
      </c>
      <c r="M129" s="154">
        <v>0</v>
      </c>
    </row>
    <row r="130" spans="1:13" x14ac:dyDescent="0.2">
      <c r="A130" s="250" t="s">
        <v>55</v>
      </c>
      <c r="B130" s="154">
        <f t="shared" si="6"/>
        <v>1889050863.3600001</v>
      </c>
      <c r="C130" s="154">
        <v>332667358.25</v>
      </c>
      <c r="D130" s="154">
        <v>431547967.48000002</v>
      </c>
      <c r="E130" s="154">
        <v>986354508.22000003</v>
      </c>
      <c r="F130" s="154">
        <v>134941704.53</v>
      </c>
      <c r="G130" s="154">
        <v>3539324.88</v>
      </c>
      <c r="H130" s="154"/>
      <c r="I130" s="154">
        <v>0</v>
      </c>
      <c r="J130" s="154">
        <v>0</v>
      </c>
      <c r="K130" s="154">
        <v>0</v>
      </c>
      <c r="L130" s="154">
        <v>0</v>
      </c>
      <c r="M130" s="154">
        <v>0</v>
      </c>
    </row>
    <row r="131" spans="1:13" x14ac:dyDescent="0.2">
      <c r="A131" s="250" t="s">
        <v>57</v>
      </c>
      <c r="B131" s="154">
        <f t="shared" si="6"/>
        <v>1016653647.36</v>
      </c>
      <c r="C131" s="154">
        <v>300804347.98000002</v>
      </c>
      <c r="D131" s="154">
        <v>223836130.72</v>
      </c>
      <c r="E131" s="154">
        <v>472886480.02999997</v>
      </c>
      <c r="F131" s="154">
        <v>18261779.379999999</v>
      </c>
      <c r="G131" s="154">
        <v>864909.25</v>
      </c>
      <c r="H131" s="154"/>
      <c r="I131" s="154">
        <v>0</v>
      </c>
      <c r="J131" s="154">
        <v>0</v>
      </c>
      <c r="K131" s="154">
        <v>0</v>
      </c>
      <c r="L131" s="154">
        <v>0</v>
      </c>
      <c r="M131" s="154">
        <v>0</v>
      </c>
    </row>
    <row r="132" spans="1:13" x14ac:dyDescent="0.2">
      <c r="A132" s="250" t="s">
        <v>58</v>
      </c>
      <c r="B132" s="154">
        <f t="shared" si="6"/>
        <v>12595269102.379999</v>
      </c>
      <c r="C132" s="154">
        <v>9162050863.2199993</v>
      </c>
      <c r="D132" s="154">
        <v>1206075649.05</v>
      </c>
      <c r="E132" s="154">
        <v>2060238090.3599999</v>
      </c>
      <c r="F132" s="154">
        <v>166904499.75</v>
      </c>
      <c r="G132" s="154"/>
      <c r="H132" s="154"/>
      <c r="I132" s="154">
        <v>0</v>
      </c>
      <c r="J132" s="154">
        <v>0</v>
      </c>
      <c r="K132" s="154">
        <v>0</v>
      </c>
      <c r="L132" s="154">
        <v>0</v>
      </c>
      <c r="M132" s="154">
        <v>0</v>
      </c>
    </row>
    <row r="133" spans="1:13" x14ac:dyDescent="0.2">
      <c r="A133" s="250" t="s">
        <v>60</v>
      </c>
      <c r="B133" s="154">
        <f t="shared" si="6"/>
        <v>5012071174.71</v>
      </c>
      <c r="C133" s="154">
        <v>1238543788.98</v>
      </c>
      <c r="D133" s="154">
        <v>1121711902.9100001</v>
      </c>
      <c r="E133" s="154">
        <v>2180250258.6599998</v>
      </c>
      <c r="F133" s="154">
        <v>471565224.16000003</v>
      </c>
      <c r="G133" s="154"/>
      <c r="H133" s="154"/>
      <c r="I133" s="154">
        <v>0</v>
      </c>
      <c r="J133" s="154">
        <v>0</v>
      </c>
      <c r="K133" s="154">
        <v>0</v>
      </c>
      <c r="L133" s="154">
        <v>0</v>
      </c>
      <c r="M133" s="154">
        <v>0</v>
      </c>
    </row>
    <row r="134" spans="1:13" x14ac:dyDescent="0.2">
      <c r="A134" s="250" t="s">
        <v>61</v>
      </c>
      <c r="B134" s="154">
        <f t="shared" si="6"/>
        <v>219550369.02999997</v>
      </c>
      <c r="C134" s="154">
        <v>27883775.670000002</v>
      </c>
      <c r="D134" s="154">
        <v>26242420.719999999</v>
      </c>
      <c r="E134" s="154">
        <v>152169202.88999999</v>
      </c>
      <c r="F134" s="154">
        <v>13254969.75</v>
      </c>
      <c r="G134" s="154"/>
      <c r="H134" s="154"/>
      <c r="I134" s="154">
        <v>0</v>
      </c>
      <c r="J134" s="154">
        <v>0</v>
      </c>
      <c r="K134" s="154">
        <v>0</v>
      </c>
      <c r="L134" s="154">
        <v>0</v>
      </c>
      <c r="M134" s="154">
        <v>0</v>
      </c>
    </row>
    <row r="135" spans="1:13" x14ac:dyDescent="0.2">
      <c r="A135" s="250" t="s">
        <v>62</v>
      </c>
      <c r="B135" s="154">
        <f t="shared" si="6"/>
        <v>7780748861.8200006</v>
      </c>
      <c r="C135" s="154">
        <v>1736686509.6199999</v>
      </c>
      <c r="D135" s="154">
        <v>1713868606.3800001</v>
      </c>
      <c r="E135" s="154">
        <v>4031450439.3800001</v>
      </c>
      <c r="F135" s="154">
        <v>288898394.38</v>
      </c>
      <c r="G135" s="154">
        <v>9844912.0600000005</v>
      </c>
      <c r="H135" s="154"/>
      <c r="I135" s="154">
        <v>0</v>
      </c>
      <c r="J135" s="154">
        <v>0</v>
      </c>
      <c r="K135" s="154">
        <v>0</v>
      </c>
      <c r="L135" s="154">
        <v>0</v>
      </c>
      <c r="M135" s="154">
        <v>0</v>
      </c>
    </row>
    <row r="136" spans="1:13" x14ac:dyDescent="0.2">
      <c r="A136" s="250" t="s">
        <v>63</v>
      </c>
      <c r="B136" s="154">
        <f t="shared" si="6"/>
        <v>3280459381.2300005</v>
      </c>
      <c r="C136" s="154">
        <v>584137152.82000005</v>
      </c>
      <c r="D136" s="154">
        <v>716460167.05999994</v>
      </c>
      <c r="E136" s="154">
        <v>1825843242.72</v>
      </c>
      <c r="F136" s="154">
        <v>149686556.38</v>
      </c>
      <c r="G136" s="154">
        <v>4332262.25</v>
      </c>
      <c r="H136" s="154"/>
      <c r="I136" s="154">
        <v>0</v>
      </c>
      <c r="J136" s="154">
        <v>0</v>
      </c>
      <c r="K136" s="154">
        <v>0</v>
      </c>
      <c r="L136" s="154">
        <v>0</v>
      </c>
      <c r="M136" s="154">
        <v>0</v>
      </c>
    </row>
    <row r="137" spans="1:13" x14ac:dyDescent="0.2">
      <c r="A137" s="250" t="s">
        <v>64</v>
      </c>
      <c r="B137" s="154">
        <f t="shared" si="6"/>
        <v>586592947.97000003</v>
      </c>
      <c r="C137" s="154">
        <v>120115996.52</v>
      </c>
      <c r="D137" s="154">
        <v>118090922.5</v>
      </c>
      <c r="E137" s="154">
        <v>343860885.38</v>
      </c>
      <c r="F137" s="154">
        <v>3996179.69</v>
      </c>
      <c r="G137" s="154">
        <v>528963.88</v>
      </c>
      <c r="H137" s="154"/>
      <c r="I137" s="154">
        <v>0</v>
      </c>
      <c r="J137" s="154">
        <v>0</v>
      </c>
      <c r="K137" s="154">
        <v>0</v>
      </c>
      <c r="L137" s="154">
        <v>0</v>
      </c>
      <c r="M137" s="154">
        <v>0</v>
      </c>
    </row>
    <row r="138" spans="1:13" x14ac:dyDescent="0.2">
      <c r="A138" s="250" t="s">
        <v>65</v>
      </c>
      <c r="B138" s="154">
        <f t="shared" si="6"/>
        <v>1488471295.29</v>
      </c>
      <c r="C138" s="154">
        <v>216421579.69999999</v>
      </c>
      <c r="D138" s="154">
        <v>275717725.77999997</v>
      </c>
      <c r="E138" s="154">
        <v>741807845.25</v>
      </c>
      <c r="F138" s="154">
        <v>250208691.94</v>
      </c>
      <c r="G138" s="154">
        <v>4315452.62</v>
      </c>
      <c r="H138" s="154"/>
      <c r="I138" s="154">
        <v>0</v>
      </c>
      <c r="J138" s="154">
        <v>0</v>
      </c>
      <c r="K138" s="154">
        <v>0</v>
      </c>
      <c r="L138" s="154">
        <v>0</v>
      </c>
      <c r="M138" s="154">
        <v>0</v>
      </c>
    </row>
    <row r="139" spans="1:13" x14ac:dyDescent="0.2">
      <c r="A139" s="251" t="s">
        <v>66</v>
      </c>
      <c r="B139" s="154">
        <f t="shared" si="6"/>
        <v>2011901018.6600001</v>
      </c>
      <c r="C139" s="154">
        <v>603835820.35000002</v>
      </c>
      <c r="D139" s="154">
        <v>482878566.13999999</v>
      </c>
      <c r="E139" s="154">
        <v>855629437.23000002</v>
      </c>
      <c r="F139" s="154">
        <v>67757194.939999998</v>
      </c>
      <c r="G139" s="154">
        <v>1800000</v>
      </c>
      <c r="H139" s="154"/>
      <c r="I139" s="154">
        <v>0</v>
      </c>
      <c r="J139" s="154">
        <v>0</v>
      </c>
      <c r="K139" s="154">
        <v>0</v>
      </c>
      <c r="L139" s="154">
        <v>0</v>
      </c>
      <c r="M139" s="154">
        <v>0</v>
      </c>
    </row>
    <row r="140" spans="1:13" ht="13.5" thickBot="1" x14ac:dyDescent="0.25">
      <c r="A140" s="250" t="s">
        <v>59</v>
      </c>
      <c r="B140" s="268">
        <f t="shared" si="6"/>
        <v>4132840215.29</v>
      </c>
      <c r="C140" s="157">
        <v>922319955.90999997</v>
      </c>
      <c r="D140" s="157">
        <v>1073182415.46</v>
      </c>
      <c r="E140" s="157">
        <v>2012534020.73</v>
      </c>
      <c r="F140" s="157">
        <v>122823823.19</v>
      </c>
      <c r="G140" s="157">
        <v>1980000</v>
      </c>
      <c r="H140" s="157"/>
      <c r="I140" s="157">
        <v>0</v>
      </c>
      <c r="J140" s="157">
        <v>0</v>
      </c>
      <c r="K140" s="157">
        <v>0</v>
      </c>
      <c r="L140" s="157">
        <v>0</v>
      </c>
      <c r="M140" s="157">
        <v>0</v>
      </c>
    </row>
    <row r="141" spans="1:13" ht="13.5" thickTop="1" x14ac:dyDescent="0.2">
      <c r="A141" s="257" t="s">
        <v>4</v>
      </c>
      <c r="B141" s="156">
        <f t="shared" si="6"/>
        <v>60216632476.170006</v>
      </c>
      <c r="C141" s="156">
        <f>SUM(C122:C140)</f>
        <v>20335241297.269997</v>
      </c>
      <c r="D141" s="156">
        <f>SUM(D122:D140)</f>
        <v>12165206186.790001</v>
      </c>
      <c r="E141" s="156">
        <f>SUM(E122:E140)</f>
        <v>25167809480.990002</v>
      </c>
      <c r="F141" s="156">
        <f>SUM(F122:F140)</f>
        <v>2513166031.1800003</v>
      </c>
      <c r="G141" s="156">
        <f>SUM(G122:G140)</f>
        <v>35209479.939999998</v>
      </c>
      <c r="H141" s="162">
        <f t="shared" ref="H141:M141" si="7">SUM(H122:H140)</f>
        <v>0</v>
      </c>
      <c r="I141" s="162">
        <f t="shared" si="7"/>
        <v>0</v>
      </c>
      <c r="J141" s="162">
        <f t="shared" si="7"/>
        <v>0</v>
      </c>
      <c r="K141" s="162">
        <f t="shared" si="7"/>
        <v>0</v>
      </c>
      <c r="L141" s="162">
        <f t="shared" si="7"/>
        <v>0</v>
      </c>
      <c r="M141" s="162">
        <f t="shared" si="7"/>
        <v>0</v>
      </c>
    </row>
    <row r="142" spans="1:13" x14ac:dyDescent="0.2">
      <c r="A142" s="217"/>
      <c r="B142" s="218"/>
      <c r="C142" s="218"/>
      <c r="D142" s="218"/>
      <c r="E142" s="218"/>
      <c r="F142" s="218"/>
      <c r="G142" s="218"/>
      <c r="H142" s="219"/>
      <c r="I142" s="219"/>
      <c r="J142" s="219"/>
      <c r="K142" s="219"/>
      <c r="L142" s="219"/>
      <c r="M142" s="219"/>
    </row>
    <row r="144" spans="1:13" x14ac:dyDescent="0.2">
      <c r="A144" s="318" t="s">
        <v>204</v>
      </c>
      <c r="B144" s="319"/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20"/>
    </row>
    <row r="145" spans="1:15" s="326" customFormat="1" x14ac:dyDescent="0.2">
      <c r="A145" s="321"/>
      <c r="B145" s="322" t="s">
        <v>4</v>
      </c>
      <c r="C145" s="323" t="s">
        <v>37</v>
      </c>
      <c r="D145" s="323" t="s">
        <v>38</v>
      </c>
      <c r="E145" s="324" t="s">
        <v>39</v>
      </c>
      <c r="F145" s="325" t="s">
        <v>40</v>
      </c>
      <c r="G145" s="325" t="s">
        <v>41</v>
      </c>
      <c r="H145" s="325" t="s">
        <v>42</v>
      </c>
      <c r="I145" s="325" t="s">
        <v>43</v>
      </c>
      <c r="J145" s="325" t="s">
        <v>44</v>
      </c>
      <c r="K145" s="325" t="s">
        <v>45</v>
      </c>
      <c r="L145" s="325" t="s">
        <v>46</v>
      </c>
      <c r="M145" s="323" t="s">
        <v>47</v>
      </c>
    </row>
    <row r="146" spans="1:15" x14ac:dyDescent="0.2">
      <c r="A146" s="108"/>
      <c r="B146" s="107"/>
      <c r="C146" s="123"/>
      <c r="D146" s="123"/>
      <c r="E146" s="136"/>
      <c r="F146" s="123"/>
      <c r="G146" s="123"/>
      <c r="H146" s="123"/>
      <c r="I146" s="123"/>
      <c r="J146" s="123"/>
      <c r="K146" s="123"/>
      <c r="L146" s="123"/>
      <c r="M146" s="123"/>
    </row>
    <row r="147" spans="1:15" ht="25.5" x14ac:dyDescent="0.2">
      <c r="A147" s="134" t="s">
        <v>68</v>
      </c>
      <c r="B147" s="177" t="s">
        <v>16</v>
      </c>
      <c r="C147" s="129" t="s">
        <v>16</v>
      </c>
      <c r="D147" s="129" t="s">
        <v>16</v>
      </c>
      <c r="E147" s="127" t="s">
        <v>16</v>
      </c>
      <c r="F147" s="129" t="s">
        <v>16</v>
      </c>
      <c r="G147" s="129" t="s">
        <v>16</v>
      </c>
      <c r="H147" s="129" t="s">
        <v>16</v>
      </c>
      <c r="I147" s="129" t="s">
        <v>16</v>
      </c>
      <c r="J147" s="129" t="s">
        <v>16</v>
      </c>
      <c r="K147" s="129" t="s">
        <v>16</v>
      </c>
      <c r="L147" s="129" t="s">
        <v>16</v>
      </c>
      <c r="M147" s="129" t="s">
        <v>16</v>
      </c>
    </row>
    <row r="148" spans="1:15" x14ac:dyDescent="0.2">
      <c r="A148" s="253" t="s">
        <v>75</v>
      </c>
      <c r="B148" s="270">
        <f t="shared" ref="B148:B153" si="8">SUM(C148:M148)</f>
        <v>60215788476.130005</v>
      </c>
      <c r="C148" s="270">
        <v>20335241297.27</v>
      </c>
      <c r="D148" s="270">
        <v>12165206186.779999</v>
      </c>
      <c r="E148" s="270">
        <v>25166965480.98</v>
      </c>
      <c r="F148" s="270">
        <v>2513166031.1599998</v>
      </c>
      <c r="G148" s="270">
        <v>35209479.939999998</v>
      </c>
      <c r="H148" s="271">
        <v>0</v>
      </c>
      <c r="I148" s="271">
        <v>0</v>
      </c>
      <c r="J148" s="271">
        <v>0</v>
      </c>
      <c r="K148" s="271">
        <v>0</v>
      </c>
      <c r="L148" s="271">
        <v>0</v>
      </c>
      <c r="M148" s="271">
        <v>0</v>
      </c>
    </row>
    <row r="149" spans="1:15" x14ac:dyDescent="0.2">
      <c r="A149" s="269" t="s">
        <v>69</v>
      </c>
      <c r="B149" s="272">
        <f t="shared" si="8"/>
        <v>844000</v>
      </c>
      <c r="C149" s="202">
        <v>0</v>
      </c>
      <c r="D149" s="202">
        <v>0</v>
      </c>
      <c r="E149" s="202">
        <v>844000</v>
      </c>
      <c r="F149" s="202">
        <v>0</v>
      </c>
      <c r="G149" s="202">
        <v>0</v>
      </c>
      <c r="H149" s="195">
        <v>0</v>
      </c>
      <c r="I149" s="195">
        <v>0</v>
      </c>
      <c r="J149" s="195">
        <v>0</v>
      </c>
      <c r="K149" s="195">
        <v>0</v>
      </c>
      <c r="L149" s="195">
        <v>0</v>
      </c>
      <c r="M149" s="195">
        <v>0</v>
      </c>
      <c r="N149" s="327"/>
    </row>
    <row r="150" spans="1:15" x14ac:dyDescent="0.2">
      <c r="A150" s="254" t="s">
        <v>70</v>
      </c>
      <c r="B150" s="158">
        <f t="shared" si="8"/>
        <v>0</v>
      </c>
      <c r="C150" s="200">
        <v>0</v>
      </c>
      <c r="D150" s="200">
        <v>0</v>
      </c>
      <c r="E150" s="201">
        <v>0</v>
      </c>
      <c r="F150" s="202">
        <v>0</v>
      </c>
      <c r="G150" s="202">
        <v>0</v>
      </c>
      <c r="H150" s="195">
        <v>0</v>
      </c>
      <c r="I150" s="195">
        <v>0</v>
      </c>
      <c r="J150" s="195">
        <v>0</v>
      </c>
      <c r="K150" s="195">
        <v>0</v>
      </c>
      <c r="L150" s="195">
        <v>0</v>
      </c>
      <c r="M150" s="196">
        <v>0</v>
      </c>
    </row>
    <row r="151" spans="1:15" x14ac:dyDescent="0.2">
      <c r="A151" s="254" t="s">
        <v>71</v>
      </c>
      <c r="B151" s="158">
        <f t="shared" si="8"/>
        <v>0</v>
      </c>
      <c r="C151" s="200">
        <v>0</v>
      </c>
      <c r="D151" s="200">
        <v>0</v>
      </c>
      <c r="E151" s="201">
        <v>0</v>
      </c>
      <c r="F151" s="202">
        <v>0</v>
      </c>
      <c r="G151" s="202">
        <v>0</v>
      </c>
      <c r="H151" s="195">
        <v>0</v>
      </c>
      <c r="I151" s="195">
        <v>0</v>
      </c>
      <c r="J151" s="195">
        <v>0</v>
      </c>
      <c r="K151" s="195">
        <v>0</v>
      </c>
      <c r="L151" s="195">
        <v>0</v>
      </c>
      <c r="M151" s="196">
        <v>0</v>
      </c>
    </row>
    <row r="152" spans="1:15" x14ac:dyDescent="0.2">
      <c r="A152" s="254" t="s">
        <v>72</v>
      </c>
      <c r="B152" s="158">
        <f t="shared" si="8"/>
        <v>0</v>
      </c>
      <c r="C152" s="200">
        <v>0</v>
      </c>
      <c r="D152" s="200">
        <v>0</v>
      </c>
      <c r="E152" s="201">
        <v>0</v>
      </c>
      <c r="F152" s="202">
        <v>0</v>
      </c>
      <c r="G152" s="202">
        <v>0</v>
      </c>
      <c r="H152" s="195">
        <v>0</v>
      </c>
      <c r="I152" s="195">
        <v>0</v>
      </c>
      <c r="J152" s="195">
        <v>0</v>
      </c>
      <c r="K152" s="195">
        <v>0</v>
      </c>
      <c r="L152" s="195">
        <v>0</v>
      </c>
      <c r="M152" s="196">
        <v>0</v>
      </c>
    </row>
    <row r="153" spans="1:15" ht="13.5" thickBot="1" x14ac:dyDescent="0.25">
      <c r="A153" s="255" t="s">
        <v>73</v>
      </c>
      <c r="B153" s="158">
        <f t="shared" si="8"/>
        <v>0</v>
      </c>
      <c r="C153" s="203">
        <v>0</v>
      </c>
      <c r="D153" s="203">
        <v>0</v>
      </c>
      <c r="E153" s="204">
        <v>0</v>
      </c>
      <c r="F153" s="205">
        <v>0</v>
      </c>
      <c r="G153" s="205">
        <v>0</v>
      </c>
      <c r="H153" s="197">
        <v>0</v>
      </c>
      <c r="I153" s="197">
        <v>0</v>
      </c>
      <c r="J153" s="197">
        <v>0</v>
      </c>
      <c r="K153" s="197">
        <v>0</v>
      </c>
      <c r="L153" s="197">
        <v>0</v>
      </c>
      <c r="M153" s="198">
        <v>0</v>
      </c>
    </row>
    <row r="154" spans="1:15" ht="13.5" thickTop="1" x14ac:dyDescent="0.2">
      <c r="A154" s="256" t="s">
        <v>4</v>
      </c>
      <c r="B154" s="160">
        <f>SUM(B148:B153)</f>
        <v>60216632476.130005</v>
      </c>
      <c r="C154" s="160">
        <f t="shared" ref="C154:M154" si="9">SUM(C148:C153)</f>
        <v>20335241297.27</v>
      </c>
      <c r="D154" s="160">
        <f t="shared" si="9"/>
        <v>12165206186.779999</v>
      </c>
      <c r="E154" s="160">
        <f t="shared" si="9"/>
        <v>25167809480.98</v>
      </c>
      <c r="F154" s="160">
        <f t="shared" si="9"/>
        <v>2513166031.1599998</v>
      </c>
      <c r="G154" s="160">
        <f t="shared" si="9"/>
        <v>35209479.939999998</v>
      </c>
      <c r="H154" s="160">
        <f t="shared" si="9"/>
        <v>0</v>
      </c>
      <c r="I154" s="160">
        <f t="shared" si="9"/>
        <v>0</v>
      </c>
      <c r="J154" s="160">
        <f t="shared" si="9"/>
        <v>0</v>
      </c>
      <c r="K154" s="160">
        <f t="shared" si="9"/>
        <v>0</v>
      </c>
      <c r="L154" s="160">
        <f t="shared" si="9"/>
        <v>0</v>
      </c>
      <c r="M154" s="161">
        <f t="shared" si="9"/>
        <v>0</v>
      </c>
    </row>
    <row r="155" spans="1:15" x14ac:dyDescent="0.2">
      <c r="A155" s="178"/>
      <c r="B155" s="220"/>
      <c r="C155" s="220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</row>
    <row r="157" spans="1:15" x14ac:dyDescent="0.2">
      <c r="A157" s="318" t="s">
        <v>205</v>
      </c>
      <c r="B157" s="319"/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20"/>
    </row>
    <row r="158" spans="1:15" x14ac:dyDescent="0.2">
      <c r="A158" s="321"/>
      <c r="B158" s="322" t="s">
        <v>4</v>
      </c>
      <c r="C158" s="323" t="s">
        <v>37</v>
      </c>
      <c r="D158" s="323" t="s">
        <v>38</v>
      </c>
      <c r="E158" s="324" t="s">
        <v>39</v>
      </c>
      <c r="F158" s="325" t="s">
        <v>40</v>
      </c>
      <c r="G158" s="325" t="s">
        <v>41</v>
      </c>
      <c r="H158" s="325" t="s">
        <v>42</v>
      </c>
      <c r="I158" s="325" t="s">
        <v>43</v>
      </c>
      <c r="J158" s="325" t="s">
        <v>44</v>
      </c>
      <c r="K158" s="325" t="s">
        <v>45</v>
      </c>
      <c r="L158" s="325" t="s">
        <v>46</v>
      </c>
      <c r="M158" s="323" t="s">
        <v>47</v>
      </c>
    </row>
    <row r="159" spans="1:15" x14ac:dyDescent="0.2">
      <c r="A159" s="258"/>
      <c r="B159" s="107"/>
      <c r="C159" s="123"/>
      <c r="D159" s="123"/>
      <c r="E159" s="136"/>
      <c r="F159" s="123"/>
      <c r="G159" s="123"/>
      <c r="H159" s="123"/>
      <c r="I159" s="123"/>
      <c r="J159" s="123"/>
      <c r="K159" s="123"/>
      <c r="L159" s="123"/>
      <c r="M159" s="123"/>
      <c r="N159" s="326"/>
      <c r="O159" s="326"/>
    </row>
    <row r="160" spans="1:15" ht="25.5" x14ac:dyDescent="0.2">
      <c r="A160" s="259" t="s">
        <v>68</v>
      </c>
      <c r="B160" s="177" t="s">
        <v>16</v>
      </c>
      <c r="C160" s="129" t="s">
        <v>16</v>
      </c>
      <c r="D160" s="129" t="s">
        <v>16</v>
      </c>
      <c r="E160" s="127" t="s">
        <v>16</v>
      </c>
      <c r="F160" s="129" t="s">
        <v>16</v>
      </c>
      <c r="G160" s="129" t="s">
        <v>16</v>
      </c>
      <c r="H160" s="129" t="s">
        <v>16</v>
      </c>
      <c r="I160" s="129" t="s">
        <v>16</v>
      </c>
      <c r="J160" s="129" t="s">
        <v>16</v>
      </c>
      <c r="K160" s="129" t="s">
        <v>16</v>
      </c>
      <c r="L160" s="129" t="s">
        <v>16</v>
      </c>
      <c r="M160" s="129" t="s">
        <v>16</v>
      </c>
    </row>
    <row r="161" spans="1:14" x14ac:dyDescent="0.2">
      <c r="A161" s="254" t="s">
        <v>115</v>
      </c>
      <c r="B161" s="328">
        <f>SUM(C161:M161)</f>
        <v>19908858868.560001</v>
      </c>
      <c r="C161" s="329">
        <v>4983134714.8199997</v>
      </c>
      <c r="D161" s="330">
        <v>2785044671.1500001</v>
      </c>
      <c r="E161" s="330">
        <v>11391027982.120001</v>
      </c>
      <c r="F161" s="330">
        <v>749651500.47000003</v>
      </c>
      <c r="G161" s="330"/>
      <c r="H161" s="331">
        <v>0</v>
      </c>
      <c r="I161" s="332">
        <v>0</v>
      </c>
      <c r="J161" s="328">
        <v>0</v>
      </c>
      <c r="K161" s="333">
        <v>0</v>
      </c>
      <c r="L161" s="333">
        <v>0</v>
      </c>
      <c r="M161" s="328">
        <v>0</v>
      </c>
    </row>
    <row r="162" spans="1:14" x14ac:dyDescent="0.2">
      <c r="A162" s="254" t="s">
        <v>116</v>
      </c>
      <c r="B162" s="332">
        <f>SUM(C162:M162)</f>
        <v>17041991614.280001</v>
      </c>
      <c r="C162" s="334">
        <v>4501218022.54</v>
      </c>
      <c r="D162" s="335">
        <v>2779539514.25</v>
      </c>
      <c r="E162" s="335">
        <v>8610057907.7299995</v>
      </c>
      <c r="F162" s="335">
        <v>1138771273.3800001</v>
      </c>
      <c r="G162" s="335">
        <v>12404896.380000001</v>
      </c>
      <c r="H162" s="331">
        <v>0</v>
      </c>
      <c r="I162" s="332">
        <v>0</v>
      </c>
      <c r="J162" s="332">
        <v>0</v>
      </c>
      <c r="K162" s="331">
        <v>0</v>
      </c>
      <c r="L162" s="331">
        <v>0</v>
      </c>
      <c r="M162" s="332">
        <v>0</v>
      </c>
    </row>
    <row r="163" spans="1:14" x14ac:dyDescent="0.2">
      <c r="A163" s="254" t="s">
        <v>117</v>
      </c>
      <c r="B163" s="332">
        <f>SUM(C163:M163)</f>
        <v>9817564711.5499992</v>
      </c>
      <c r="C163" s="334">
        <v>3299541783.5300002</v>
      </c>
      <c r="D163" s="335">
        <v>2822048196.8600001</v>
      </c>
      <c r="E163" s="335">
        <v>3320903349.75</v>
      </c>
      <c r="F163" s="335">
        <v>361497640.02999997</v>
      </c>
      <c r="G163" s="335">
        <v>13573741.380000001</v>
      </c>
      <c r="H163" s="331">
        <v>0</v>
      </c>
      <c r="I163" s="332">
        <v>0</v>
      </c>
      <c r="J163" s="332">
        <v>0</v>
      </c>
      <c r="K163" s="331">
        <v>0</v>
      </c>
      <c r="L163" s="331">
        <v>0</v>
      </c>
      <c r="M163" s="332">
        <v>0</v>
      </c>
    </row>
    <row r="164" spans="1:14" x14ac:dyDescent="0.2">
      <c r="A164" s="254" t="s">
        <v>118</v>
      </c>
      <c r="B164" s="332">
        <f>SUM(C164:M164)</f>
        <v>9767587196.3100014</v>
      </c>
      <c r="C164" s="334">
        <v>5082354455.8400002</v>
      </c>
      <c r="D164" s="335">
        <v>2892686704.1100001</v>
      </c>
      <c r="E164" s="335">
        <v>1564055182.7</v>
      </c>
      <c r="F164" s="335">
        <v>222408676.28</v>
      </c>
      <c r="G164" s="335">
        <v>6082177.3799999999</v>
      </c>
      <c r="H164" s="331">
        <v>0</v>
      </c>
      <c r="I164" s="332">
        <v>0</v>
      </c>
      <c r="J164" s="332">
        <v>0</v>
      </c>
      <c r="K164" s="331">
        <v>0</v>
      </c>
      <c r="L164" s="331">
        <v>0</v>
      </c>
      <c r="M164" s="332">
        <v>0</v>
      </c>
    </row>
    <row r="165" spans="1:14" ht="13.5" thickBot="1" x14ac:dyDescent="0.25">
      <c r="A165" s="255" t="s">
        <v>119</v>
      </c>
      <c r="B165" s="336">
        <f>SUM(C165:M165)</f>
        <v>3680630085.4300003</v>
      </c>
      <c r="C165" s="337">
        <v>2468992320.5300002</v>
      </c>
      <c r="D165" s="337">
        <v>885887100.41999996</v>
      </c>
      <c r="E165" s="337">
        <v>281765058.67000002</v>
      </c>
      <c r="F165" s="337">
        <v>40836941</v>
      </c>
      <c r="G165" s="337">
        <v>3148664.81</v>
      </c>
      <c r="H165" s="338">
        <v>0</v>
      </c>
      <c r="I165" s="336">
        <v>0</v>
      </c>
      <c r="J165" s="336">
        <v>0</v>
      </c>
      <c r="K165" s="338">
        <v>0</v>
      </c>
      <c r="L165" s="338">
        <v>0</v>
      </c>
      <c r="M165" s="336">
        <v>0</v>
      </c>
    </row>
    <row r="166" spans="1:14" ht="13.5" thickTop="1" x14ac:dyDescent="0.2">
      <c r="A166" s="254" t="s">
        <v>4</v>
      </c>
      <c r="B166" s="339">
        <f>SUM(B161:B165)</f>
        <v>60216632476.129997</v>
      </c>
      <c r="C166" s="339">
        <f>SUM(C161:C165)</f>
        <v>20335241297.260002</v>
      </c>
      <c r="D166" s="339">
        <f t="shared" ref="D166:M166" si="10">SUM(D161:D165)</f>
        <v>12165206186.790001</v>
      </c>
      <c r="E166" s="339">
        <f t="shared" si="10"/>
        <v>25167809480.969997</v>
      </c>
      <c r="F166" s="339">
        <f t="shared" si="10"/>
        <v>2513166031.1600003</v>
      </c>
      <c r="G166" s="339">
        <f t="shared" si="10"/>
        <v>35209479.950000003</v>
      </c>
      <c r="H166" s="339">
        <f t="shared" si="10"/>
        <v>0</v>
      </c>
      <c r="I166" s="339">
        <f t="shared" si="10"/>
        <v>0</v>
      </c>
      <c r="J166" s="339">
        <f t="shared" si="10"/>
        <v>0</v>
      </c>
      <c r="K166" s="339">
        <f t="shared" si="10"/>
        <v>0</v>
      </c>
      <c r="L166" s="339">
        <f t="shared" si="10"/>
        <v>0</v>
      </c>
      <c r="M166" s="339">
        <f t="shared" si="10"/>
        <v>0</v>
      </c>
      <c r="N166" s="327"/>
    </row>
    <row r="167" spans="1:14" x14ac:dyDescent="0.2">
      <c r="A167" s="178"/>
      <c r="B167" s="340"/>
      <c r="C167" s="340"/>
      <c r="D167" s="340"/>
      <c r="E167" s="340"/>
      <c r="F167" s="340"/>
      <c r="G167" s="340"/>
      <c r="H167" s="340"/>
      <c r="I167" s="340"/>
      <c r="J167" s="340"/>
      <c r="K167" s="340"/>
      <c r="L167" s="340"/>
      <c r="M167" s="340"/>
      <c r="N167" s="307"/>
    </row>
    <row r="168" spans="1:14" x14ac:dyDescent="0.2">
      <c r="A168" s="307"/>
    </row>
    <row r="169" spans="1:14" x14ac:dyDescent="0.2">
      <c r="A169" s="318" t="s">
        <v>206</v>
      </c>
      <c r="B169" s="319"/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20"/>
    </row>
    <row r="170" spans="1:14" x14ac:dyDescent="0.2">
      <c r="A170" s="321"/>
      <c r="B170" s="322" t="s">
        <v>4</v>
      </c>
      <c r="C170" s="323" t="s">
        <v>37</v>
      </c>
      <c r="D170" s="323" t="s">
        <v>38</v>
      </c>
      <c r="E170" s="324" t="s">
        <v>39</v>
      </c>
      <c r="F170" s="325" t="s">
        <v>40</v>
      </c>
      <c r="G170" s="325" t="s">
        <v>41</v>
      </c>
      <c r="H170" s="325" t="s">
        <v>42</v>
      </c>
      <c r="I170" s="325" t="s">
        <v>43</v>
      </c>
      <c r="J170" s="325" t="s">
        <v>44</v>
      </c>
      <c r="K170" s="325" t="s">
        <v>45</v>
      </c>
      <c r="L170" s="325" t="s">
        <v>46</v>
      </c>
      <c r="M170" s="323" t="s">
        <v>47</v>
      </c>
    </row>
    <row r="171" spans="1:14" x14ac:dyDescent="0.2">
      <c r="A171" s="258"/>
      <c r="B171" s="107"/>
      <c r="C171" s="123"/>
      <c r="D171" s="123"/>
      <c r="E171" s="136"/>
      <c r="F171" s="123"/>
      <c r="G171" s="123"/>
      <c r="H171" s="123"/>
      <c r="I171" s="123"/>
      <c r="J171" s="123"/>
      <c r="K171" s="123"/>
      <c r="L171" s="123"/>
      <c r="M171" s="123"/>
    </row>
    <row r="172" spans="1:14" ht="25.5" x14ac:dyDescent="0.2">
      <c r="A172" s="259"/>
      <c r="B172" s="177" t="s">
        <v>16</v>
      </c>
      <c r="C172" s="129" t="s">
        <v>16</v>
      </c>
      <c r="D172" s="129" t="s">
        <v>16</v>
      </c>
      <c r="E172" s="127" t="s">
        <v>16</v>
      </c>
      <c r="F172" s="129" t="s">
        <v>16</v>
      </c>
      <c r="G172" s="129" t="s">
        <v>16</v>
      </c>
      <c r="H172" s="129" t="s">
        <v>16</v>
      </c>
      <c r="I172" s="129" t="s">
        <v>16</v>
      </c>
      <c r="J172" s="129" t="s">
        <v>16</v>
      </c>
      <c r="K172" s="129" t="s">
        <v>16</v>
      </c>
      <c r="L172" s="129" t="s">
        <v>16</v>
      </c>
      <c r="M172" s="129" t="s">
        <v>16</v>
      </c>
    </row>
    <row r="173" spans="1:14" x14ac:dyDescent="0.2">
      <c r="A173" s="254" t="s">
        <v>122</v>
      </c>
      <c r="B173" s="341">
        <f>SUM(C173:M173)</f>
        <v>60215593112.130005</v>
      </c>
      <c r="C173" s="342">
        <v>20334201933.27</v>
      </c>
      <c r="D173" s="342">
        <v>12165206186.780001</v>
      </c>
      <c r="E173" s="342">
        <v>25167809480.98</v>
      </c>
      <c r="F173" s="342">
        <v>2513166031.1599998</v>
      </c>
      <c r="G173" s="342">
        <v>35209479.939999998</v>
      </c>
      <c r="H173" s="343"/>
      <c r="I173" s="343">
        <v>0</v>
      </c>
      <c r="J173" s="343">
        <v>0</v>
      </c>
      <c r="K173" s="343">
        <v>0</v>
      </c>
      <c r="L173" s="343">
        <v>0</v>
      </c>
      <c r="M173" s="344">
        <v>0</v>
      </c>
    </row>
    <row r="174" spans="1:14" x14ac:dyDescent="0.2">
      <c r="A174" s="254" t="s">
        <v>129</v>
      </c>
      <c r="B174" s="345">
        <f>SUM(C174:M174)</f>
        <v>1039364</v>
      </c>
      <c r="C174" s="346">
        <v>1039364</v>
      </c>
      <c r="D174" s="347"/>
      <c r="E174" s="347"/>
      <c r="F174" s="347"/>
      <c r="G174" s="347"/>
      <c r="H174" s="348"/>
      <c r="I174" s="348">
        <v>0</v>
      </c>
      <c r="J174" s="348">
        <v>0</v>
      </c>
      <c r="K174" s="348">
        <v>0</v>
      </c>
      <c r="L174" s="348">
        <v>0</v>
      </c>
      <c r="M174" s="349">
        <v>0</v>
      </c>
    </row>
    <row r="175" spans="1:14" ht="13.5" thickBot="1" x14ac:dyDescent="0.25">
      <c r="A175" s="255" t="s">
        <v>123</v>
      </c>
      <c r="B175" s="350">
        <f>SUM(C175:M175)</f>
        <v>0</v>
      </c>
      <c r="C175" s="351">
        <v>0</v>
      </c>
      <c r="D175" s="351">
        <v>0</v>
      </c>
      <c r="E175" s="351">
        <v>0</v>
      </c>
      <c r="F175" s="351">
        <v>0</v>
      </c>
      <c r="G175" s="351">
        <v>0</v>
      </c>
      <c r="H175" s="352">
        <v>0</v>
      </c>
      <c r="I175" s="352">
        <v>0</v>
      </c>
      <c r="J175" s="352">
        <v>0</v>
      </c>
      <c r="K175" s="352">
        <v>0</v>
      </c>
      <c r="L175" s="352">
        <v>0</v>
      </c>
      <c r="M175" s="353">
        <v>0</v>
      </c>
    </row>
    <row r="176" spans="1:14" ht="13.5" thickTop="1" x14ac:dyDescent="0.2">
      <c r="A176" s="254" t="s">
        <v>4</v>
      </c>
      <c r="B176" s="354">
        <f>SUM(B173:B175)</f>
        <v>60216632476.130005</v>
      </c>
      <c r="C176" s="354">
        <f t="shared" ref="C176:M176" si="11">SUM(C173:C175)</f>
        <v>20335241297.27</v>
      </c>
      <c r="D176" s="354">
        <f t="shared" si="11"/>
        <v>12165206186.780001</v>
      </c>
      <c r="E176" s="354">
        <f t="shared" si="11"/>
        <v>25167809480.98</v>
      </c>
      <c r="F176" s="354">
        <f t="shared" si="11"/>
        <v>2513166031.1599998</v>
      </c>
      <c r="G176" s="354">
        <f t="shared" si="11"/>
        <v>35209479.939999998</v>
      </c>
      <c r="H176" s="354">
        <f t="shared" si="11"/>
        <v>0</v>
      </c>
      <c r="I176" s="354">
        <f t="shared" si="11"/>
        <v>0</v>
      </c>
      <c r="J176" s="354">
        <f t="shared" si="11"/>
        <v>0</v>
      </c>
      <c r="K176" s="354">
        <f t="shared" si="11"/>
        <v>0</v>
      </c>
      <c r="L176" s="354">
        <f t="shared" si="11"/>
        <v>0</v>
      </c>
      <c r="M176" s="355">
        <f t="shared" si="11"/>
        <v>0</v>
      </c>
    </row>
    <row r="177" spans="1:14" x14ac:dyDescent="0.2">
      <c r="A177" s="178"/>
      <c r="B177" s="356"/>
      <c r="C177" s="356"/>
      <c r="D177" s="356"/>
      <c r="E177" s="356"/>
      <c r="F177" s="356"/>
      <c r="G177" s="356"/>
      <c r="H177" s="356"/>
      <c r="I177" s="356"/>
      <c r="J177" s="356"/>
      <c r="K177" s="356"/>
      <c r="L177" s="356"/>
      <c r="M177" s="356"/>
    </row>
    <row r="179" spans="1:14" x14ac:dyDescent="0.2">
      <c r="A179" s="318" t="s">
        <v>207</v>
      </c>
      <c r="B179" s="319"/>
      <c r="C179" s="319"/>
      <c r="D179" s="319"/>
      <c r="E179" s="319"/>
      <c r="F179" s="319"/>
      <c r="G179" s="319"/>
      <c r="H179" s="319"/>
      <c r="I179" s="319"/>
      <c r="J179" s="319"/>
      <c r="K179" s="319"/>
      <c r="L179" s="319"/>
      <c r="M179" s="320"/>
    </row>
    <row r="180" spans="1:14" x14ac:dyDescent="0.2">
      <c r="A180" s="357"/>
      <c r="B180" s="322" t="s">
        <v>4</v>
      </c>
      <c r="C180" s="323" t="s">
        <v>37</v>
      </c>
      <c r="D180" s="323" t="s">
        <v>38</v>
      </c>
      <c r="E180" s="324" t="s">
        <v>39</v>
      </c>
      <c r="F180" s="325" t="s">
        <v>40</v>
      </c>
      <c r="G180" s="325" t="s">
        <v>41</v>
      </c>
      <c r="H180" s="325" t="s">
        <v>42</v>
      </c>
      <c r="I180" s="325" t="s">
        <v>43</v>
      </c>
      <c r="J180" s="325" t="s">
        <v>44</v>
      </c>
      <c r="K180" s="325" t="s">
        <v>45</v>
      </c>
      <c r="L180" s="325" t="s">
        <v>46</v>
      </c>
      <c r="M180" s="323" t="s">
        <v>47</v>
      </c>
    </row>
    <row r="181" spans="1:14" x14ac:dyDescent="0.2">
      <c r="A181" s="261"/>
      <c r="B181" s="107"/>
      <c r="C181" s="123"/>
      <c r="D181" s="123"/>
      <c r="E181" s="136"/>
      <c r="F181" s="123"/>
      <c r="G181" s="123"/>
      <c r="H181" s="123"/>
      <c r="I181" s="123"/>
      <c r="J181" s="123"/>
      <c r="K181" s="123"/>
      <c r="L181" s="123"/>
      <c r="M181" s="123"/>
    </row>
    <row r="182" spans="1:14" ht="25.5" x14ac:dyDescent="0.2">
      <c r="A182" s="259"/>
      <c r="B182" s="177" t="s">
        <v>16</v>
      </c>
      <c r="C182" s="129" t="s">
        <v>16</v>
      </c>
      <c r="D182" s="129" t="s">
        <v>16</v>
      </c>
      <c r="E182" s="127" t="s">
        <v>16</v>
      </c>
      <c r="F182" s="129" t="s">
        <v>16</v>
      </c>
      <c r="G182" s="129" t="s">
        <v>16</v>
      </c>
      <c r="H182" s="129" t="s">
        <v>16</v>
      </c>
      <c r="I182" s="129" t="s">
        <v>16</v>
      </c>
      <c r="J182" s="129" t="s">
        <v>16</v>
      </c>
      <c r="K182" s="129" t="s">
        <v>16</v>
      </c>
      <c r="L182" s="129" t="s">
        <v>16</v>
      </c>
      <c r="M182" s="129" t="s">
        <v>16</v>
      </c>
    </row>
    <row r="183" spans="1:14" x14ac:dyDescent="0.2">
      <c r="A183" s="254" t="s">
        <v>89</v>
      </c>
      <c r="B183" s="341">
        <f>SUM(C183:M183)</f>
        <v>59093422135.629997</v>
      </c>
      <c r="C183" s="342">
        <v>19811199533.02</v>
      </c>
      <c r="D183" s="342">
        <v>11850317971.940001</v>
      </c>
      <c r="E183" s="342">
        <v>24909559086.669998</v>
      </c>
      <c r="F183" s="342">
        <v>2491341507.6900001</v>
      </c>
      <c r="G183" s="342">
        <v>31004036.309999999</v>
      </c>
      <c r="H183" s="343">
        <v>0</v>
      </c>
      <c r="I183" s="343">
        <v>0</v>
      </c>
      <c r="J183" s="343">
        <v>0</v>
      </c>
      <c r="K183" s="343">
        <v>0</v>
      </c>
      <c r="L183" s="343">
        <v>0</v>
      </c>
      <c r="M183" s="343">
        <v>0</v>
      </c>
      <c r="N183" s="327"/>
    </row>
    <row r="184" spans="1:14" x14ac:dyDescent="0.2">
      <c r="A184" s="254" t="s">
        <v>125</v>
      </c>
      <c r="B184" s="358">
        <f>SUM(C184:M184)</f>
        <v>450645593.54000002</v>
      </c>
      <c r="C184" s="347">
        <v>212363463.97999999</v>
      </c>
      <c r="D184" s="347">
        <v>133935340.34</v>
      </c>
      <c r="E184" s="347">
        <v>95252670.310000002</v>
      </c>
      <c r="F184" s="347">
        <v>9094118.9100000001</v>
      </c>
      <c r="G184" s="347"/>
      <c r="H184" s="348">
        <v>0</v>
      </c>
      <c r="I184" s="348">
        <v>0</v>
      </c>
      <c r="J184" s="348">
        <v>0</v>
      </c>
      <c r="K184" s="348">
        <v>0</v>
      </c>
      <c r="L184" s="348">
        <v>0</v>
      </c>
      <c r="M184" s="348">
        <v>0</v>
      </c>
      <c r="N184" s="327"/>
    </row>
    <row r="185" spans="1:14" x14ac:dyDescent="0.2">
      <c r="A185" s="254" t="s">
        <v>126</v>
      </c>
      <c r="B185" s="358">
        <f>SUM(C185:M185)</f>
        <v>467045926.22999996</v>
      </c>
      <c r="C185" s="347">
        <v>195838303.97</v>
      </c>
      <c r="D185" s="347">
        <v>140904887.19</v>
      </c>
      <c r="E185" s="347">
        <v>118865403.88</v>
      </c>
      <c r="F185" s="347">
        <v>9558367.3100000005</v>
      </c>
      <c r="G185" s="347">
        <v>1878963.88</v>
      </c>
      <c r="H185" s="348">
        <v>0</v>
      </c>
      <c r="I185" s="348">
        <v>0</v>
      </c>
      <c r="J185" s="348">
        <v>0</v>
      </c>
      <c r="K185" s="348">
        <v>0</v>
      </c>
      <c r="L185" s="348">
        <v>0</v>
      </c>
      <c r="M185" s="348">
        <v>0</v>
      </c>
      <c r="N185" s="327"/>
    </row>
    <row r="186" spans="1:14" ht="13.5" thickBot="1" x14ac:dyDescent="0.25">
      <c r="A186" s="255" t="s">
        <v>127</v>
      </c>
      <c r="B186" s="350">
        <f>SUM(C186:M186)</f>
        <v>205518820.73000002</v>
      </c>
      <c r="C186" s="351">
        <v>115839996.3</v>
      </c>
      <c r="D186" s="351">
        <v>40047987.310000002</v>
      </c>
      <c r="E186" s="351">
        <v>44132320.119999997</v>
      </c>
      <c r="F186" s="351">
        <v>3172037.25</v>
      </c>
      <c r="G186" s="351">
        <v>2326479.75</v>
      </c>
      <c r="H186" s="352">
        <v>0</v>
      </c>
      <c r="I186" s="352">
        <v>0</v>
      </c>
      <c r="J186" s="352">
        <v>0</v>
      </c>
      <c r="K186" s="352">
        <v>0</v>
      </c>
      <c r="L186" s="352">
        <v>0</v>
      </c>
      <c r="M186" s="352">
        <v>0</v>
      </c>
      <c r="N186" s="327"/>
    </row>
    <row r="187" spans="1:14" ht="13.5" thickTop="1" x14ac:dyDescent="0.2">
      <c r="A187" s="254" t="s">
        <v>4</v>
      </c>
      <c r="B187" s="354">
        <f>SUM(B183:B186)</f>
        <v>60216632476.130005</v>
      </c>
      <c r="C187" s="354">
        <f>SUM(C183:C186)</f>
        <v>20335241297.27</v>
      </c>
      <c r="D187" s="354">
        <f t="shared" ref="D187:M187" si="12">SUM(D183:D186)</f>
        <v>12165206186.780001</v>
      </c>
      <c r="E187" s="354">
        <f t="shared" si="12"/>
        <v>25167809480.98</v>
      </c>
      <c r="F187" s="354">
        <f t="shared" si="12"/>
        <v>2513166031.1599998</v>
      </c>
      <c r="G187" s="354">
        <f t="shared" si="12"/>
        <v>35209479.939999998</v>
      </c>
      <c r="H187" s="354">
        <f t="shared" si="12"/>
        <v>0</v>
      </c>
      <c r="I187" s="354">
        <f t="shared" si="12"/>
        <v>0</v>
      </c>
      <c r="J187" s="354">
        <f t="shared" si="12"/>
        <v>0</v>
      </c>
      <c r="K187" s="354">
        <f t="shared" si="12"/>
        <v>0</v>
      </c>
      <c r="L187" s="354">
        <f t="shared" si="12"/>
        <v>0</v>
      </c>
      <c r="M187" s="354">
        <f t="shared" si="12"/>
        <v>0</v>
      </c>
      <c r="N187" s="327"/>
    </row>
    <row r="188" spans="1:14" x14ac:dyDescent="0.2">
      <c r="A188" s="178"/>
      <c r="B188" s="356"/>
      <c r="C188" s="356"/>
      <c r="D188" s="356"/>
      <c r="E188" s="356"/>
      <c r="F188" s="356"/>
      <c r="G188" s="356"/>
      <c r="H188" s="356"/>
      <c r="I188" s="356"/>
      <c r="J188" s="356"/>
      <c r="K188" s="356"/>
      <c r="L188" s="356"/>
      <c r="M188" s="356"/>
      <c r="N188" s="307"/>
    </row>
    <row r="190" spans="1:14" x14ac:dyDescent="0.2">
      <c r="A190" s="318" t="s">
        <v>208</v>
      </c>
      <c r="B190" s="319"/>
      <c r="C190" s="319"/>
      <c r="D190" s="319"/>
      <c r="E190" s="319"/>
      <c r="F190" s="319"/>
      <c r="G190" s="319"/>
      <c r="H190" s="319"/>
      <c r="I190" s="320"/>
    </row>
    <row r="191" spans="1:14" ht="38.25" x14ac:dyDescent="0.2">
      <c r="A191" s="385" t="s">
        <v>80</v>
      </c>
      <c r="B191" s="385" t="s">
        <v>81</v>
      </c>
      <c r="C191" s="382" t="s">
        <v>82</v>
      </c>
      <c r="D191" s="382" t="s">
        <v>112</v>
      </c>
      <c r="E191" s="382" t="s">
        <v>114</v>
      </c>
      <c r="F191" s="382" t="s">
        <v>83</v>
      </c>
      <c r="G191" s="383" t="s">
        <v>113</v>
      </c>
      <c r="H191" s="384" t="s">
        <v>84</v>
      </c>
      <c r="I191" s="383" t="s">
        <v>85</v>
      </c>
    </row>
    <row r="192" spans="1:14" x14ac:dyDescent="0.2">
      <c r="A192" s="503" t="s">
        <v>98</v>
      </c>
      <c r="B192" s="504" t="s">
        <v>87</v>
      </c>
      <c r="C192" s="342">
        <v>1200000000</v>
      </c>
      <c r="D192" s="505">
        <v>43539</v>
      </c>
      <c r="E192" s="505">
        <v>43905</v>
      </c>
      <c r="F192" s="506" t="s">
        <v>88</v>
      </c>
      <c r="G192" s="504" t="s">
        <v>89</v>
      </c>
      <c r="H192" s="505">
        <v>39898</v>
      </c>
      <c r="I192" s="507">
        <v>11</v>
      </c>
    </row>
    <row r="193" spans="1:9" x14ac:dyDescent="0.2">
      <c r="A193" s="508" t="s">
        <v>100</v>
      </c>
      <c r="B193" s="509" t="s">
        <v>87</v>
      </c>
      <c r="C193" s="347">
        <v>315000000</v>
      </c>
      <c r="D193" s="510">
        <v>42066</v>
      </c>
      <c r="E193" s="510">
        <v>42432</v>
      </c>
      <c r="F193" s="511" t="s">
        <v>88</v>
      </c>
      <c r="G193" s="509" t="s">
        <v>89</v>
      </c>
      <c r="H193" s="510">
        <v>40059</v>
      </c>
      <c r="I193" s="512">
        <v>13</v>
      </c>
    </row>
    <row r="194" spans="1:9" x14ac:dyDescent="0.2">
      <c r="A194" s="508" t="s">
        <v>102</v>
      </c>
      <c r="B194" s="509" t="s">
        <v>87</v>
      </c>
      <c r="C194" s="347">
        <v>1948000000</v>
      </c>
      <c r="D194" s="510">
        <v>43815</v>
      </c>
      <c r="E194" s="510">
        <v>44181</v>
      </c>
      <c r="F194" s="511" t="s">
        <v>92</v>
      </c>
      <c r="G194" s="509" t="s">
        <v>93</v>
      </c>
      <c r="H194" s="510">
        <v>40163</v>
      </c>
      <c r="I194" s="512">
        <v>15</v>
      </c>
    </row>
    <row r="195" spans="1:9" x14ac:dyDescent="0.2">
      <c r="A195" s="508" t="s">
        <v>103</v>
      </c>
      <c r="B195" s="509" t="s">
        <v>87</v>
      </c>
      <c r="C195" s="347">
        <v>827000000</v>
      </c>
      <c r="D195" s="510">
        <v>42060</v>
      </c>
      <c r="E195" s="510">
        <v>42425</v>
      </c>
      <c r="F195" s="511" t="s">
        <v>92</v>
      </c>
      <c r="G195" s="509" t="s">
        <v>93</v>
      </c>
      <c r="H195" s="510">
        <v>40234</v>
      </c>
      <c r="I195" s="512">
        <v>16</v>
      </c>
    </row>
    <row r="196" spans="1:9" x14ac:dyDescent="0.2">
      <c r="A196" s="508" t="s">
        <v>106</v>
      </c>
      <c r="B196" s="509" t="s">
        <v>87</v>
      </c>
      <c r="C196" s="347">
        <v>4610000000</v>
      </c>
      <c r="D196" s="510">
        <v>42493</v>
      </c>
      <c r="E196" s="510">
        <v>42858</v>
      </c>
      <c r="F196" s="511" t="s">
        <v>88</v>
      </c>
      <c r="G196" s="509" t="s">
        <v>89</v>
      </c>
      <c r="H196" s="510">
        <v>40301</v>
      </c>
      <c r="I196" s="512">
        <v>18</v>
      </c>
    </row>
    <row r="197" spans="1:9" x14ac:dyDescent="0.2">
      <c r="A197" s="508" t="s">
        <v>107</v>
      </c>
      <c r="B197" s="509" t="s">
        <v>105</v>
      </c>
      <c r="C197" s="347">
        <v>500000000</v>
      </c>
      <c r="D197" s="510">
        <v>42247</v>
      </c>
      <c r="E197" s="510">
        <v>42613</v>
      </c>
      <c r="F197" s="511" t="s">
        <v>92</v>
      </c>
      <c r="G197" s="509" t="s">
        <v>93</v>
      </c>
      <c r="H197" s="510">
        <v>40421</v>
      </c>
      <c r="I197" s="512">
        <v>19</v>
      </c>
    </row>
    <row r="198" spans="1:9" x14ac:dyDescent="0.2">
      <c r="A198" s="508" t="s">
        <v>108</v>
      </c>
      <c r="B198" s="509" t="s">
        <v>87</v>
      </c>
      <c r="C198" s="347">
        <v>1000000000</v>
      </c>
      <c r="D198" s="510">
        <v>44292</v>
      </c>
      <c r="E198" s="510">
        <v>44657</v>
      </c>
      <c r="F198" s="511" t="s">
        <v>92</v>
      </c>
      <c r="G198" s="509" t="s">
        <v>93</v>
      </c>
      <c r="H198" s="510">
        <v>40639</v>
      </c>
      <c r="I198" s="512">
        <v>20</v>
      </c>
    </row>
    <row r="199" spans="1:9" x14ac:dyDescent="0.2">
      <c r="A199" s="508" t="s">
        <v>109</v>
      </c>
      <c r="B199" s="509" t="s">
        <v>87</v>
      </c>
      <c r="C199" s="347">
        <v>2500000000</v>
      </c>
      <c r="D199" s="510">
        <v>43259</v>
      </c>
      <c r="E199" s="510">
        <v>43624</v>
      </c>
      <c r="F199" s="511" t="s">
        <v>88</v>
      </c>
      <c r="G199" s="509" t="s">
        <v>89</v>
      </c>
      <c r="H199" s="510">
        <v>40702</v>
      </c>
      <c r="I199" s="512">
        <v>21</v>
      </c>
    </row>
    <row r="200" spans="1:9" x14ac:dyDescent="0.2">
      <c r="A200" s="508" t="s">
        <v>110</v>
      </c>
      <c r="B200" s="509" t="s">
        <v>87</v>
      </c>
      <c r="C200" s="347">
        <v>700000000</v>
      </c>
      <c r="D200" s="510">
        <v>43259</v>
      </c>
      <c r="E200" s="510">
        <v>43624</v>
      </c>
      <c r="F200" s="511" t="s">
        <v>92</v>
      </c>
      <c r="G200" s="509" t="s">
        <v>93</v>
      </c>
      <c r="H200" s="510">
        <v>40702</v>
      </c>
      <c r="I200" s="512">
        <v>22</v>
      </c>
    </row>
    <row r="201" spans="1:9" x14ac:dyDescent="0.2">
      <c r="A201" s="508" t="s">
        <v>111</v>
      </c>
      <c r="B201" s="509" t="s">
        <v>87</v>
      </c>
      <c r="C201" s="347">
        <v>906000000</v>
      </c>
      <c r="D201" s="510">
        <v>41935</v>
      </c>
      <c r="E201" s="510">
        <v>42300</v>
      </c>
      <c r="F201" s="511" t="s">
        <v>88</v>
      </c>
      <c r="G201" s="509" t="s">
        <v>89</v>
      </c>
      <c r="H201" s="510">
        <v>40809</v>
      </c>
      <c r="I201" s="512">
        <v>25</v>
      </c>
    </row>
    <row r="202" spans="1:9" x14ac:dyDescent="0.2">
      <c r="A202" s="508" t="s">
        <v>130</v>
      </c>
      <c r="B202" s="509" t="s">
        <v>87</v>
      </c>
      <c r="C202" s="347">
        <v>1500000000</v>
      </c>
      <c r="D202" s="510">
        <v>46308</v>
      </c>
      <c r="E202" s="510">
        <v>46673</v>
      </c>
      <c r="F202" s="511" t="s">
        <v>92</v>
      </c>
      <c r="G202" s="509" t="s">
        <v>93</v>
      </c>
      <c r="H202" s="510">
        <v>40829</v>
      </c>
      <c r="I202" s="512">
        <v>24</v>
      </c>
    </row>
    <row r="203" spans="1:9" x14ac:dyDescent="0.2">
      <c r="A203" s="508" t="s">
        <v>131</v>
      </c>
      <c r="B203" s="509" t="s">
        <v>87</v>
      </c>
      <c r="C203" s="347">
        <v>1035000000</v>
      </c>
      <c r="D203" s="510">
        <v>41974</v>
      </c>
      <c r="E203" s="510">
        <v>42339</v>
      </c>
      <c r="F203" s="511" t="s">
        <v>88</v>
      </c>
      <c r="G203" s="509" t="s">
        <v>89</v>
      </c>
      <c r="H203" s="510">
        <v>40871</v>
      </c>
      <c r="I203" s="512">
        <v>26</v>
      </c>
    </row>
    <row r="204" spans="1:9" x14ac:dyDescent="0.2">
      <c r="A204" s="508" t="s">
        <v>132</v>
      </c>
      <c r="B204" s="509" t="s">
        <v>87</v>
      </c>
      <c r="C204" s="347">
        <v>850000000</v>
      </c>
      <c r="D204" s="510">
        <v>42543</v>
      </c>
      <c r="E204" s="510">
        <v>42908</v>
      </c>
      <c r="F204" s="511" t="s">
        <v>92</v>
      </c>
      <c r="G204" s="509" t="s">
        <v>93</v>
      </c>
      <c r="H204" s="510">
        <v>40899</v>
      </c>
      <c r="I204" s="512">
        <v>27</v>
      </c>
    </row>
    <row r="205" spans="1:9" x14ac:dyDescent="0.2">
      <c r="A205" s="508" t="s">
        <v>133</v>
      </c>
      <c r="B205" s="509" t="s">
        <v>105</v>
      </c>
      <c r="C205" s="347">
        <v>500000000</v>
      </c>
      <c r="D205" s="510">
        <v>42760</v>
      </c>
      <c r="E205" s="510">
        <v>43125</v>
      </c>
      <c r="F205" s="511" t="s">
        <v>92</v>
      </c>
      <c r="G205" s="509" t="s">
        <v>93</v>
      </c>
      <c r="H205" s="510">
        <v>40925</v>
      </c>
      <c r="I205" s="512">
        <v>28</v>
      </c>
    </row>
    <row r="206" spans="1:9" x14ac:dyDescent="0.2">
      <c r="A206" s="508" t="s">
        <v>134</v>
      </c>
      <c r="B206" s="509" t="s">
        <v>87</v>
      </c>
      <c r="C206" s="347">
        <v>973000000</v>
      </c>
      <c r="D206" s="510">
        <v>42160</v>
      </c>
      <c r="E206" s="510">
        <v>42526</v>
      </c>
      <c r="F206" s="511" t="s">
        <v>88</v>
      </c>
      <c r="G206" s="509" t="s">
        <v>89</v>
      </c>
      <c r="H206" s="510">
        <v>41065</v>
      </c>
      <c r="I206" s="512">
        <v>29</v>
      </c>
    </row>
    <row r="207" spans="1:9" x14ac:dyDescent="0.2">
      <c r="A207" s="508" t="s">
        <v>135</v>
      </c>
      <c r="B207" s="509" t="s">
        <v>87</v>
      </c>
      <c r="C207" s="347">
        <v>1400000000</v>
      </c>
      <c r="D207" s="510">
        <v>42892</v>
      </c>
      <c r="E207" s="510">
        <v>43257</v>
      </c>
      <c r="F207" s="511" t="s">
        <v>88</v>
      </c>
      <c r="G207" s="509" t="s">
        <v>89</v>
      </c>
      <c r="H207" s="510">
        <v>41066</v>
      </c>
      <c r="I207" s="512">
        <v>30</v>
      </c>
    </row>
    <row r="208" spans="1:9" x14ac:dyDescent="0.2">
      <c r="A208" s="508" t="s">
        <v>136</v>
      </c>
      <c r="B208" s="509" t="s">
        <v>105</v>
      </c>
      <c r="C208" s="347">
        <v>650000000</v>
      </c>
      <c r="D208" s="510">
        <v>43635</v>
      </c>
      <c r="E208" s="510">
        <v>44001</v>
      </c>
      <c r="F208" s="511" t="s">
        <v>92</v>
      </c>
      <c r="G208" s="509" t="s">
        <v>93</v>
      </c>
      <c r="H208" s="510">
        <v>41079</v>
      </c>
      <c r="I208" s="512">
        <v>31</v>
      </c>
    </row>
    <row r="209" spans="1:10" x14ac:dyDescent="0.2">
      <c r="A209" s="508" t="s">
        <v>138</v>
      </c>
      <c r="B209" s="509" t="s">
        <v>105</v>
      </c>
      <c r="C209" s="513">
        <v>1000000000</v>
      </c>
      <c r="D209" s="514">
        <v>43045</v>
      </c>
      <c r="E209" s="510">
        <v>43410</v>
      </c>
      <c r="F209" s="511" t="s">
        <v>92</v>
      </c>
      <c r="G209" s="509" t="s">
        <v>93</v>
      </c>
      <c r="H209" s="510">
        <v>41219</v>
      </c>
      <c r="I209" s="512">
        <v>32</v>
      </c>
    </row>
    <row r="210" spans="1:10" x14ac:dyDescent="0.2">
      <c r="A210" s="508" t="s">
        <v>139</v>
      </c>
      <c r="B210" s="515" t="s">
        <v>87</v>
      </c>
      <c r="C210" s="516">
        <v>1000000000</v>
      </c>
      <c r="D210" s="517">
        <v>43802</v>
      </c>
      <c r="E210" s="518">
        <v>44168</v>
      </c>
      <c r="F210" s="511" t="s">
        <v>92</v>
      </c>
      <c r="G210" s="509" t="s">
        <v>93</v>
      </c>
      <c r="H210" s="510">
        <v>41246</v>
      </c>
      <c r="I210" s="512">
        <v>34</v>
      </c>
    </row>
    <row r="211" spans="1:10" s="307" customFormat="1" x14ac:dyDescent="0.2">
      <c r="A211" s="508" t="s">
        <v>140</v>
      </c>
      <c r="B211" s="515" t="s">
        <v>87</v>
      </c>
      <c r="C211" s="516">
        <v>1000000000</v>
      </c>
      <c r="D211" s="517">
        <v>43437</v>
      </c>
      <c r="E211" s="517">
        <v>43802</v>
      </c>
      <c r="F211" s="511" t="s">
        <v>88</v>
      </c>
      <c r="G211" s="512" t="s">
        <v>89</v>
      </c>
      <c r="H211" s="510">
        <v>41246</v>
      </c>
      <c r="I211" s="512">
        <v>35</v>
      </c>
    </row>
    <row r="212" spans="1:10" s="307" customFormat="1" x14ac:dyDescent="0.2">
      <c r="A212" s="508" t="s">
        <v>141</v>
      </c>
      <c r="B212" s="515" t="s">
        <v>87</v>
      </c>
      <c r="C212" s="516">
        <v>5220000000</v>
      </c>
      <c r="D212" s="517">
        <v>43802</v>
      </c>
      <c r="E212" s="517">
        <v>44168</v>
      </c>
      <c r="F212" s="519" t="s">
        <v>88</v>
      </c>
      <c r="G212" s="515" t="s">
        <v>89</v>
      </c>
      <c r="H212" s="517">
        <v>41246</v>
      </c>
      <c r="I212" s="515">
        <v>33</v>
      </c>
    </row>
    <row r="213" spans="1:10" s="307" customFormat="1" x14ac:dyDescent="0.2">
      <c r="A213" s="508" t="s">
        <v>142</v>
      </c>
      <c r="B213" s="515" t="s">
        <v>87</v>
      </c>
      <c r="C213" s="516">
        <v>1000000000</v>
      </c>
      <c r="D213" s="517">
        <v>46769</v>
      </c>
      <c r="E213" s="517">
        <v>47135</v>
      </c>
      <c r="F213" s="519" t="s">
        <v>92</v>
      </c>
      <c r="G213" s="515" t="s">
        <v>93</v>
      </c>
      <c r="H213" s="517">
        <v>41291</v>
      </c>
      <c r="I213" s="515">
        <v>36</v>
      </c>
    </row>
    <row r="214" spans="1:10" s="307" customFormat="1" x14ac:dyDescent="0.2">
      <c r="A214" s="508" t="s">
        <v>143</v>
      </c>
      <c r="B214" s="515" t="s">
        <v>105</v>
      </c>
      <c r="C214" s="516">
        <v>1000000000</v>
      </c>
      <c r="D214" s="517">
        <v>44956</v>
      </c>
      <c r="E214" s="517">
        <v>45321</v>
      </c>
      <c r="F214" s="519" t="s">
        <v>92</v>
      </c>
      <c r="G214" s="515" t="s">
        <v>93</v>
      </c>
      <c r="H214" s="517">
        <v>41304</v>
      </c>
      <c r="I214" s="515">
        <v>37</v>
      </c>
    </row>
    <row r="215" spans="1:10" s="307" customFormat="1" x14ac:dyDescent="0.2">
      <c r="A215" s="508" t="s">
        <v>146</v>
      </c>
      <c r="B215" s="515" t="s">
        <v>87</v>
      </c>
      <c r="C215" s="516">
        <v>3000000000</v>
      </c>
      <c r="D215" s="517">
        <v>44181</v>
      </c>
      <c r="E215" s="517">
        <v>44546</v>
      </c>
      <c r="F215" s="519" t="s">
        <v>88</v>
      </c>
      <c r="G215" s="515" t="s">
        <v>89</v>
      </c>
      <c r="H215" s="517">
        <v>41500</v>
      </c>
      <c r="I215" s="515">
        <v>38</v>
      </c>
    </row>
    <row r="216" spans="1:10" s="307" customFormat="1" x14ac:dyDescent="0.2">
      <c r="A216" s="520" t="s">
        <v>147</v>
      </c>
      <c r="B216" s="512" t="s">
        <v>87</v>
      </c>
      <c r="C216" s="513">
        <v>550000000</v>
      </c>
      <c r="D216" s="518">
        <v>44181</v>
      </c>
      <c r="E216" s="518">
        <v>44546</v>
      </c>
      <c r="F216" s="519" t="s">
        <v>92</v>
      </c>
      <c r="G216" s="515" t="s">
        <v>93</v>
      </c>
      <c r="H216" s="517">
        <v>41506</v>
      </c>
      <c r="I216" s="515">
        <v>39</v>
      </c>
    </row>
    <row r="217" spans="1:10" x14ac:dyDescent="0.2">
      <c r="A217" s="520" t="s">
        <v>148</v>
      </c>
      <c r="B217" s="512" t="s">
        <v>87</v>
      </c>
      <c r="C217" s="513">
        <v>150000000</v>
      </c>
      <c r="D217" s="518">
        <v>47002</v>
      </c>
      <c r="E217" s="518">
        <v>47367</v>
      </c>
      <c r="F217" s="521" t="s">
        <v>92</v>
      </c>
      <c r="G217" s="512" t="s">
        <v>93</v>
      </c>
      <c r="H217" s="518">
        <v>41523</v>
      </c>
      <c r="I217" s="515">
        <v>40</v>
      </c>
    </row>
    <row r="218" spans="1:10" x14ac:dyDescent="0.2">
      <c r="A218" s="520" t="s">
        <v>149</v>
      </c>
      <c r="B218" s="512" t="s">
        <v>151</v>
      </c>
      <c r="C218" s="513">
        <v>700000000</v>
      </c>
      <c r="D218" s="518">
        <v>43437</v>
      </c>
      <c r="E218" s="518">
        <v>43802</v>
      </c>
      <c r="F218" s="521" t="s">
        <v>88</v>
      </c>
      <c r="G218" s="512" t="s">
        <v>89</v>
      </c>
      <c r="H218" s="518">
        <v>41611</v>
      </c>
      <c r="I218" s="515">
        <v>41</v>
      </c>
    </row>
    <row r="219" spans="1:10" x14ac:dyDescent="0.2">
      <c r="A219" s="522" t="s">
        <v>150</v>
      </c>
      <c r="B219" s="509" t="s">
        <v>151</v>
      </c>
      <c r="C219" s="347">
        <v>300000000</v>
      </c>
      <c r="D219" s="510">
        <v>43437</v>
      </c>
      <c r="E219" s="510">
        <v>43802</v>
      </c>
      <c r="F219" s="511" t="s">
        <v>92</v>
      </c>
      <c r="G219" s="509" t="s">
        <v>93</v>
      </c>
      <c r="H219" s="510">
        <v>41611</v>
      </c>
      <c r="I219" s="509">
        <v>42</v>
      </c>
      <c r="J219" s="327"/>
    </row>
    <row r="220" spans="1:10" x14ac:dyDescent="0.2">
      <c r="A220" s="523" t="s">
        <v>186</v>
      </c>
      <c r="B220" s="524" t="s">
        <v>105</v>
      </c>
      <c r="C220" s="525">
        <v>500000000</v>
      </c>
      <c r="D220" s="526">
        <v>44267</v>
      </c>
      <c r="E220" s="526">
        <v>44632</v>
      </c>
      <c r="F220" s="527" t="s">
        <v>92</v>
      </c>
      <c r="G220" s="524" t="s">
        <v>93</v>
      </c>
      <c r="H220" s="528">
        <v>41710</v>
      </c>
      <c r="I220" s="529">
        <v>43</v>
      </c>
    </row>
    <row r="222" spans="1:10" x14ac:dyDescent="0.2">
      <c r="C222" s="467"/>
    </row>
    <row r="223" spans="1:10" x14ac:dyDescent="0.2">
      <c r="A223" s="318" t="s">
        <v>216</v>
      </c>
      <c r="B223" s="319"/>
      <c r="C223" s="319"/>
      <c r="D223" s="319"/>
      <c r="E223" s="319"/>
      <c r="F223" s="319"/>
      <c r="G223" s="319"/>
      <c r="H223" s="319"/>
      <c r="I223" s="320"/>
    </row>
    <row r="225" spans="1:1" x14ac:dyDescent="0.2">
      <c r="A225" s="275" t="s">
        <v>209</v>
      </c>
    </row>
    <row r="226" spans="1:1" x14ac:dyDescent="0.2">
      <c r="A226" s="275" t="s">
        <v>210</v>
      </c>
    </row>
  </sheetData>
  <mergeCells count="8">
    <mergeCell ref="G120:L120"/>
    <mergeCell ref="A5:F5"/>
    <mergeCell ref="A14:F14"/>
    <mergeCell ref="A23:F23"/>
    <mergeCell ref="A58:F58"/>
    <mergeCell ref="A120:F120"/>
    <mergeCell ref="A94:F94"/>
    <mergeCell ref="A107:F107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workbookViewId="0">
      <selection activeCell="H20" sqref="H20"/>
    </sheetView>
  </sheetViews>
  <sheetFormatPr baseColWidth="10" defaultRowHeight="12.75" x14ac:dyDescent="0.2"/>
  <cols>
    <col min="1" max="1" width="53.7109375" style="275" customWidth="1"/>
    <col min="2" max="2" width="24.5703125" style="275" bestFit="1" customWidth="1"/>
    <col min="3" max="3" width="23.85546875" style="275" customWidth="1"/>
    <col min="4" max="4" width="35.42578125" style="275" customWidth="1"/>
    <col min="5" max="5" width="22.140625" style="275" bestFit="1" customWidth="1"/>
    <col min="6" max="6" width="24" style="275" bestFit="1" customWidth="1"/>
    <col min="7" max="10" width="22.140625" style="275" bestFit="1" customWidth="1"/>
    <col min="11" max="11" width="23.42578125" style="275" bestFit="1" customWidth="1"/>
    <col min="12" max="12" width="24.7109375" style="275" bestFit="1" customWidth="1"/>
    <col min="13" max="13" width="15.5703125" style="275" bestFit="1" customWidth="1"/>
    <col min="14" max="16384" width="11.42578125" style="275"/>
  </cols>
  <sheetData>
    <row r="1" spans="1:9" x14ac:dyDescent="0.2">
      <c r="A1" s="273" t="s">
        <v>145</v>
      </c>
      <c r="B1" s="274"/>
      <c r="C1" s="274"/>
      <c r="D1" s="274"/>
      <c r="E1" s="274"/>
    </row>
    <row r="2" spans="1:9" x14ac:dyDescent="0.2">
      <c r="A2" s="274" t="s">
        <v>1</v>
      </c>
      <c r="B2" s="274"/>
      <c r="C2" s="276">
        <v>41729</v>
      </c>
      <c r="E2" s="274"/>
    </row>
    <row r="3" spans="1:9" x14ac:dyDescent="0.2">
      <c r="A3" s="274" t="s">
        <v>9</v>
      </c>
      <c r="B3" s="274"/>
      <c r="C3" s="277" t="s">
        <v>10</v>
      </c>
      <c r="E3" s="274"/>
      <c r="G3" s="278"/>
    </row>
    <row r="4" spans="1:9" x14ac:dyDescent="0.2">
      <c r="A4" s="274"/>
      <c r="B4" s="274"/>
      <c r="C4" s="274"/>
      <c r="D4" s="274"/>
      <c r="E4" s="274"/>
      <c r="G4" s="279"/>
    </row>
    <row r="5" spans="1:9" x14ac:dyDescent="0.2">
      <c r="A5" s="629" t="s">
        <v>13</v>
      </c>
      <c r="B5" s="630"/>
      <c r="C5" s="630"/>
      <c r="D5" s="630"/>
      <c r="E5" s="630"/>
      <c r="F5" s="631"/>
      <c r="G5" s="279"/>
    </row>
    <row r="6" spans="1:9" ht="12.75" customHeight="1" x14ac:dyDescent="0.2">
      <c r="A6" s="280"/>
      <c r="B6" s="280" t="s">
        <v>4</v>
      </c>
      <c r="C6" s="280" t="s">
        <v>5</v>
      </c>
      <c r="D6" s="280" t="s">
        <v>76</v>
      </c>
      <c r="E6" s="281" t="s">
        <v>79</v>
      </c>
      <c r="F6" s="282" t="s">
        <v>11</v>
      </c>
      <c r="G6" s="29"/>
    </row>
    <row r="7" spans="1:9" x14ac:dyDescent="0.2">
      <c r="A7" s="283" t="s">
        <v>2</v>
      </c>
      <c r="B7" s="20">
        <v>49837882159.330002</v>
      </c>
      <c r="C7" s="283">
        <f>B7/$B$11</f>
        <v>0.66724669563427785</v>
      </c>
      <c r="D7" s="7">
        <v>0.48753667000000001</v>
      </c>
      <c r="E7" s="376">
        <v>39562</v>
      </c>
      <c r="F7" s="375">
        <f>B7/E7</f>
        <v>1259741.2203460392</v>
      </c>
      <c r="G7" s="279"/>
    </row>
    <row r="8" spans="1:9" x14ac:dyDescent="0.2">
      <c r="A8" s="283" t="s">
        <v>3</v>
      </c>
      <c r="B8" s="13">
        <v>8857820660.0300007</v>
      </c>
      <c r="C8" s="283">
        <f>B8/$B$11</f>
        <v>0.11859154743034353</v>
      </c>
      <c r="D8" s="7">
        <v>0.15739851999999999</v>
      </c>
      <c r="E8" s="41">
        <v>771</v>
      </c>
      <c r="F8" s="375">
        <f>B8/E8</f>
        <v>11488742.749714658</v>
      </c>
      <c r="G8" s="279"/>
    </row>
    <row r="9" spans="1:9" x14ac:dyDescent="0.2">
      <c r="A9" s="283" t="s">
        <v>187</v>
      </c>
      <c r="B9" s="284">
        <v>12608341067.547634</v>
      </c>
      <c r="C9" s="283">
        <f>B9/$B$11</f>
        <v>0.16880480370043519</v>
      </c>
      <c r="D9" s="285"/>
      <c r="E9" s="286"/>
      <c r="F9" s="287"/>
      <c r="G9" s="278"/>
    </row>
    <row r="10" spans="1:9" x14ac:dyDescent="0.2">
      <c r="A10" s="283" t="s">
        <v>188</v>
      </c>
      <c r="B10" s="284">
        <v>3387794207.4790697</v>
      </c>
      <c r="C10" s="283">
        <f>B10/$B$11</f>
        <v>4.5356953234943508E-2</v>
      </c>
      <c r="D10" s="285"/>
      <c r="E10" s="286"/>
      <c r="F10" s="287"/>
      <c r="G10" s="278"/>
    </row>
    <row r="11" spans="1:9" x14ac:dyDescent="0.2">
      <c r="A11" s="288" t="s">
        <v>7</v>
      </c>
      <c r="B11" s="289">
        <f>SUM(B7:B10)</f>
        <v>74691838094.386703</v>
      </c>
      <c r="C11" s="288">
        <f>B11/$B$11</f>
        <v>1</v>
      </c>
      <c r="D11" s="288">
        <f>B7/(B7+B8)*D7+B8/(B7+B8)*D8</f>
        <v>0.43771522847584232</v>
      </c>
      <c r="E11" s="290">
        <f>SUM(E7:E9)</f>
        <v>40333</v>
      </c>
      <c r="F11" s="291">
        <f>(B7+B8)/E11</f>
        <v>1455277.3862435226</v>
      </c>
      <c r="G11" s="278"/>
    </row>
    <row r="12" spans="1:9" s="278" customFormat="1" x14ac:dyDescent="0.2">
      <c r="A12" s="292"/>
      <c r="B12" s="293"/>
      <c r="C12" s="292"/>
      <c r="D12" s="292"/>
      <c r="E12" s="294"/>
      <c r="F12" s="295"/>
    </row>
    <row r="13" spans="1:9" s="278" customFormat="1" x14ac:dyDescent="0.2">
      <c r="A13" s="292"/>
      <c r="B13" s="293"/>
      <c r="C13" s="292"/>
      <c r="D13" s="292"/>
      <c r="E13" s="294"/>
      <c r="F13" s="295"/>
    </row>
    <row r="14" spans="1:9" s="278" customFormat="1" x14ac:dyDescent="0.2">
      <c r="A14" s="629" t="s">
        <v>184</v>
      </c>
      <c r="B14" s="630"/>
      <c r="C14" s="630"/>
      <c r="D14" s="630"/>
      <c r="E14" s="630"/>
      <c r="F14" s="631"/>
    </row>
    <row r="15" spans="1:9" s="278" customFormat="1" x14ac:dyDescent="0.2">
      <c r="A15" s="495"/>
      <c r="B15" s="496"/>
      <c r="C15" s="280" t="s">
        <v>179</v>
      </c>
      <c r="D15" s="494" t="s">
        <v>172</v>
      </c>
      <c r="E15" s="494" t="s">
        <v>173</v>
      </c>
      <c r="F15" s="494" t="s">
        <v>174</v>
      </c>
      <c r="H15" s="501"/>
      <c r="I15" s="501"/>
    </row>
    <row r="16" spans="1:9" s="278" customFormat="1" ht="15" x14ac:dyDescent="0.2">
      <c r="A16" s="497" t="s">
        <v>180</v>
      </c>
      <c r="B16" s="498"/>
      <c r="C16" s="284">
        <v>0</v>
      </c>
      <c r="D16" s="284">
        <v>746417653.13000023</v>
      </c>
      <c r="E16" s="284">
        <v>17823140060.20998</v>
      </c>
      <c r="F16" s="284">
        <v>30073980598.610069</v>
      </c>
      <c r="H16" s="501"/>
      <c r="I16" s="501"/>
    </row>
    <row r="17" spans="1:9" s="278" customFormat="1" ht="15" x14ac:dyDescent="0.2">
      <c r="A17" s="497" t="s">
        <v>181</v>
      </c>
      <c r="B17" s="498"/>
      <c r="C17" s="284">
        <v>0</v>
      </c>
      <c r="D17" s="284">
        <v>22283456.232452635</v>
      </c>
      <c r="E17" s="284">
        <v>856347066.50566626</v>
      </c>
      <c r="F17" s="284">
        <v>3825774388.5930686</v>
      </c>
      <c r="H17" s="501"/>
      <c r="I17" s="501"/>
    </row>
    <row r="18" spans="1:9" s="278" customFormat="1" x14ac:dyDescent="0.2">
      <c r="A18" s="499" t="s">
        <v>183</v>
      </c>
      <c r="B18" s="489"/>
      <c r="C18" s="491">
        <v>9.969697436984E-2</v>
      </c>
      <c r="D18" s="491">
        <v>9.9369012504509996E-2</v>
      </c>
      <c r="E18" s="491">
        <v>8.7093490495139994E-2</v>
      </c>
      <c r="F18" s="491">
        <v>4.3390264507870001E-2</v>
      </c>
      <c r="H18" s="501"/>
      <c r="I18" s="501"/>
    </row>
    <row r="19" spans="1:9" s="278" customFormat="1" ht="15" x14ac:dyDescent="0.2">
      <c r="A19" s="493" t="s">
        <v>182</v>
      </c>
      <c r="B19" s="293"/>
      <c r="C19" s="292"/>
      <c r="D19" s="292"/>
      <c r="E19" s="294"/>
      <c r="F19" s="295"/>
    </row>
    <row r="20" spans="1:9" s="278" customFormat="1" ht="15" x14ac:dyDescent="0.2">
      <c r="A20" s="493" t="s">
        <v>185</v>
      </c>
      <c r="B20" s="293"/>
      <c r="C20" s="292"/>
      <c r="D20" s="292"/>
      <c r="E20" s="294"/>
      <c r="F20" s="295"/>
    </row>
    <row r="21" spans="1:9" s="278" customFormat="1" x14ac:dyDescent="0.2">
      <c r="A21" s="292"/>
      <c r="B21" s="293"/>
      <c r="C21" s="292"/>
      <c r="D21" s="292"/>
      <c r="E21" s="294"/>
      <c r="F21" s="295"/>
    </row>
    <row r="23" spans="1:9" x14ac:dyDescent="0.2">
      <c r="A23" s="629" t="s">
        <v>36</v>
      </c>
      <c r="B23" s="630"/>
      <c r="C23" s="630"/>
      <c r="D23" s="630"/>
      <c r="E23" s="630"/>
      <c r="F23" s="631"/>
    </row>
    <row r="24" spans="1:9" x14ac:dyDescent="0.2">
      <c r="A24" s="296" t="s">
        <v>14</v>
      </c>
      <c r="B24" s="297"/>
      <c r="C24" s="297"/>
      <c r="D24" s="297"/>
      <c r="E24" s="297"/>
      <c r="F24" s="297"/>
    </row>
    <row r="25" spans="1:9" x14ac:dyDescent="0.2">
      <c r="A25" s="298"/>
      <c r="B25" s="279"/>
      <c r="C25" s="279"/>
      <c r="D25" s="279"/>
      <c r="E25" s="279"/>
      <c r="F25" s="279"/>
    </row>
    <row r="26" spans="1:9" x14ac:dyDescent="0.2">
      <c r="A26" s="42" t="s">
        <v>31</v>
      </c>
      <c r="B26" s="143"/>
      <c r="C26" s="143"/>
      <c r="D26" s="278"/>
      <c r="E26" s="278"/>
      <c r="F26" s="278"/>
    </row>
    <row r="27" spans="1:9" x14ac:dyDescent="0.2">
      <c r="A27" s="145"/>
      <c r="B27" s="144"/>
      <c r="C27" s="144"/>
    </row>
    <row r="28" spans="1:9" x14ac:dyDescent="0.2">
      <c r="A28" s="78" t="s">
        <v>15</v>
      </c>
      <c r="B28" s="146" t="s">
        <v>16</v>
      </c>
      <c r="C28" s="147" t="s">
        <v>211</v>
      </c>
      <c r="D28" s="299" t="s">
        <v>35</v>
      </c>
    </row>
    <row r="29" spans="1:9" x14ac:dyDescent="0.2">
      <c r="A29" s="83" t="s">
        <v>18</v>
      </c>
      <c r="B29" s="142">
        <v>7694405361.0600004</v>
      </c>
      <c r="C29" s="35">
        <v>10176</v>
      </c>
      <c r="D29" s="300">
        <f>B29/$B$40</f>
        <v>0.15438869044357162</v>
      </c>
    </row>
    <row r="30" spans="1:9" x14ac:dyDescent="0.2">
      <c r="A30" s="74" t="s">
        <v>19</v>
      </c>
      <c r="B30" s="141">
        <v>7640276401.75</v>
      </c>
      <c r="C30" s="19">
        <v>5905</v>
      </c>
      <c r="D30" s="300">
        <f t="shared" ref="D30:D40" si="0">B30/$B$40</f>
        <v>0.15330258973132724</v>
      </c>
    </row>
    <row r="31" spans="1:9" x14ac:dyDescent="0.2">
      <c r="A31" s="74" t="s">
        <v>20</v>
      </c>
      <c r="B31" s="141">
        <v>34503200396.519997</v>
      </c>
      <c r="C31" s="19">
        <v>23481</v>
      </c>
      <c r="D31" s="300">
        <f t="shared" si="0"/>
        <v>0.692308719825101</v>
      </c>
    </row>
    <row r="32" spans="1:9" x14ac:dyDescent="0.2">
      <c r="A32" s="74" t="s">
        <v>21</v>
      </c>
      <c r="B32" s="54"/>
      <c r="C32" s="19"/>
      <c r="D32" s="300">
        <f t="shared" si="0"/>
        <v>0</v>
      </c>
    </row>
    <row r="33" spans="1:10" x14ac:dyDescent="0.2">
      <c r="A33" s="74" t="s">
        <v>22</v>
      </c>
      <c r="B33" s="71"/>
      <c r="C33" s="71"/>
      <c r="D33" s="300">
        <f t="shared" si="0"/>
        <v>0</v>
      </c>
    </row>
    <row r="34" spans="1:10" x14ac:dyDescent="0.2">
      <c r="A34" s="74" t="s">
        <v>23</v>
      </c>
      <c r="B34" s="71"/>
      <c r="C34" s="71"/>
      <c r="D34" s="300">
        <f t="shared" si="0"/>
        <v>0</v>
      </c>
    </row>
    <row r="35" spans="1:10" x14ac:dyDescent="0.2">
      <c r="A35" s="74" t="s">
        <v>24</v>
      </c>
      <c r="B35" s="71"/>
      <c r="C35" s="71"/>
      <c r="D35" s="300">
        <f t="shared" si="0"/>
        <v>0</v>
      </c>
    </row>
    <row r="36" spans="1:10" x14ac:dyDescent="0.2">
      <c r="A36" s="74" t="s">
        <v>25</v>
      </c>
      <c r="B36" s="71"/>
      <c r="C36" s="71"/>
      <c r="D36" s="300">
        <f t="shared" si="0"/>
        <v>0</v>
      </c>
    </row>
    <row r="37" spans="1:10" x14ac:dyDescent="0.2">
      <c r="A37" s="74" t="s">
        <v>26</v>
      </c>
      <c r="B37" s="71"/>
      <c r="C37" s="71"/>
      <c r="D37" s="300">
        <f t="shared" si="0"/>
        <v>0</v>
      </c>
    </row>
    <row r="38" spans="1:10" x14ac:dyDescent="0.2">
      <c r="A38" s="74" t="s">
        <v>27</v>
      </c>
      <c r="B38" s="71"/>
      <c r="C38" s="71"/>
      <c r="D38" s="300">
        <f t="shared" si="0"/>
        <v>0</v>
      </c>
    </row>
    <row r="39" spans="1:10" ht="13.5" thickBot="1" x14ac:dyDescent="0.25">
      <c r="A39" s="38" t="s">
        <v>28</v>
      </c>
      <c r="B39" s="56"/>
      <c r="C39" s="56"/>
      <c r="D39" s="301">
        <f t="shared" si="0"/>
        <v>0</v>
      </c>
    </row>
    <row r="40" spans="1:10" ht="13.5" thickTop="1" x14ac:dyDescent="0.2">
      <c r="A40" s="49" t="s">
        <v>4</v>
      </c>
      <c r="B40" s="5">
        <f>SUM(B29:B39)</f>
        <v>49837882159.330002</v>
      </c>
      <c r="C40" s="5">
        <f>SUM(C29:C39)</f>
        <v>39562</v>
      </c>
      <c r="D40" s="302">
        <f t="shared" si="0"/>
        <v>1</v>
      </c>
      <c r="J40" s="303"/>
    </row>
    <row r="41" spans="1:10" x14ac:dyDescent="0.2">
      <c r="A41" s="47"/>
      <c r="B41" s="82"/>
      <c r="C41" s="82"/>
      <c r="J41" s="304"/>
    </row>
    <row r="42" spans="1:10" x14ac:dyDescent="0.2">
      <c r="A42" s="42" t="s">
        <v>32</v>
      </c>
      <c r="B42" s="33"/>
      <c r="C42" s="33"/>
      <c r="D42" s="305"/>
      <c r="E42" s="305"/>
      <c r="F42" s="305"/>
    </row>
    <row r="43" spans="1:10" x14ac:dyDescent="0.2">
      <c r="A43" s="15"/>
      <c r="B43" s="15"/>
      <c r="C43" s="15"/>
    </row>
    <row r="44" spans="1:10" x14ac:dyDescent="0.2">
      <c r="A44" s="88" t="s">
        <v>29</v>
      </c>
      <c r="B44" s="89" t="s">
        <v>16</v>
      </c>
      <c r="C44" s="89" t="s">
        <v>211</v>
      </c>
      <c r="D44" s="299" t="s">
        <v>35</v>
      </c>
    </row>
    <row r="45" spans="1:10" x14ac:dyDescent="0.2">
      <c r="A45" s="67" t="s">
        <v>18</v>
      </c>
      <c r="B45" s="141">
        <v>10792298719.83</v>
      </c>
      <c r="C45" s="49">
        <v>13048</v>
      </c>
      <c r="D45" s="300">
        <f>B45/$B$56</f>
        <v>0.21654810060602878</v>
      </c>
    </row>
    <row r="46" spans="1:10" x14ac:dyDescent="0.2">
      <c r="A46" s="67" t="s">
        <v>19</v>
      </c>
      <c r="B46" s="141">
        <v>10954984683.48</v>
      </c>
      <c r="C46" s="49">
        <v>8392</v>
      </c>
      <c r="D46" s="300">
        <f t="shared" ref="D46:D54" si="1">B46/$B$56</f>
        <v>0.21981240391510395</v>
      </c>
    </row>
    <row r="47" spans="1:10" x14ac:dyDescent="0.2">
      <c r="A47" s="67" t="s">
        <v>20</v>
      </c>
      <c r="B47" s="141">
        <v>20376814460.799999</v>
      </c>
      <c r="C47" s="49">
        <v>13575</v>
      </c>
      <c r="D47" s="300">
        <f t="shared" si="1"/>
        <v>0.40886196559588994</v>
      </c>
    </row>
    <row r="48" spans="1:10" x14ac:dyDescent="0.2">
      <c r="A48" s="67" t="s">
        <v>21</v>
      </c>
      <c r="B48" s="141">
        <v>7614136676.4099998</v>
      </c>
      <c r="C48" s="49">
        <v>4492</v>
      </c>
      <c r="D48" s="300">
        <f t="shared" si="1"/>
        <v>0.15277809462424319</v>
      </c>
    </row>
    <row r="49" spans="1:6" x14ac:dyDescent="0.2">
      <c r="A49" s="67" t="s">
        <v>22</v>
      </c>
      <c r="B49" s="141">
        <v>99647618.810000002</v>
      </c>
      <c r="C49" s="49">
        <v>55</v>
      </c>
      <c r="D49" s="300">
        <f t="shared" si="1"/>
        <v>1.9994352587341087E-3</v>
      </c>
    </row>
    <row r="50" spans="1:6" x14ac:dyDescent="0.2">
      <c r="A50" s="67" t="s">
        <v>23</v>
      </c>
      <c r="B50" s="54"/>
      <c r="C50" s="49"/>
      <c r="D50" s="300">
        <f t="shared" si="1"/>
        <v>0</v>
      </c>
    </row>
    <row r="51" spans="1:6" x14ac:dyDescent="0.2">
      <c r="A51" s="67" t="s">
        <v>24</v>
      </c>
      <c r="B51" s="17"/>
      <c r="C51" s="137"/>
      <c r="D51" s="300">
        <f t="shared" si="1"/>
        <v>0</v>
      </c>
    </row>
    <row r="52" spans="1:6" x14ac:dyDescent="0.2">
      <c r="A52" s="67" t="s">
        <v>25</v>
      </c>
      <c r="B52" s="71"/>
      <c r="C52" s="138"/>
      <c r="D52" s="300">
        <f t="shared" si="1"/>
        <v>0</v>
      </c>
    </row>
    <row r="53" spans="1:6" x14ac:dyDescent="0.2">
      <c r="A53" s="67" t="s">
        <v>26</v>
      </c>
      <c r="B53" s="71"/>
      <c r="C53" s="138"/>
      <c r="D53" s="300">
        <f t="shared" si="1"/>
        <v>0</v>
      </c>
    </row>
    <row r="54" spans="1:6" x14ac:dyDescent="0.2">
      <c r="A54" s="67" t="s">
        <v>27</v>
      </c>
      <c r="B54" s="71"/>
      <c r="C54" s="138"/>
      <c r="D54" s="300">
        <f t="shared" si="1"/>
        <v>0</v>
      </c>
    </row>
    <row r="55" spans="1:6" ht="13.5" thickBot="1" x14ac:dyDescent="0.25">
      <c r="A55" s="43" t="s">
        <v>28</v>
      </c>
      <c r="B55" s="56"/>
      <c r="C55" s="56"/>
      <c r="D55" s="301">
        <f>B55/$B$56</f>
        <v>0</v>
      </c>
    </row>
    <row r="56" spans="1:6" ht="13.5" thickTop="1" x14ac:dyDescent="0.2">
      <c r="A56" s="19" t="s">
        <v>4</v>
      </c>
      <c r="B56" s="140">
        <f>SUM(B45:B55)</f>
        <v>49837882159.330002</v>
      </c>
      <c r="C56" s="140">
        <f>SUM(C45:C55)</f>
        <v>39562</v>
      </c>
      <c r="D56" s="302">
        <f>B56/$B$56</f>
        <v>1</v>
      </c>
    </row>
    <row r="58" spans="1:6" x14ac:dyDescent="0.2">
      <c r="A58" s="633" t="s">
        <v>30</v>
      </c>
      <c r="B58" s="633"/>
      <c r="C58" s="633"/>
      <c r="D58" s="633"/>
      <c r="E58" s="633"/>
      <c r="F58" s="633"/>
    </row>
    <row r="59" spans="1:6" x14ac:dyDescent="0.2">
      <c r="A59" s="306"/>
      <c r="B59" s="307"/>
      <c r="C59" s="307"/>
    </row>
    <row r="60" spans="1:6" x14ac:dyDescent="0.2">
      <c r="A60" s="42" t="s">
        <v>33</v>
      </c>
      <c r="B60" s="84"/>
      <c r="C60" s="84"/>
    </row>
    <row r="61" spans="1:6" x14ac:dyDescent="0.2">
      <c r="A61" s="86"/>
      <c r="B61" s="86"/>
      <c r="C61" s="86"/>
    </row>
    <row r="62" spans="1:6" x14ac:dyDescent="0.2">
      <c r="A62" s="85" t="s">
        <v>15</v>
      </c>
      <c r="B62" s="48" t="s">
        <v>16</v>
      </c>
      <c r="C62" s="58" t="s">
        <v>211</v>
      </c>
      <c r="D62" s="299" t="s">
        <v>35</v>
      </c>
    </row>
    <row r="63" spans="1:6" x14ac:dyDescent="0.2">
      <c r="A63" s="6" t="s">
        <v>18</v>
      </c>
      <c r="B63" s="23">
        <v>8078764947.6199999</v>
      </c>
      <c r="C63" s="73">
        <v>704</v>
      </c>
      <c r="D63" s="300">
        <f>B63/$B$74</f>
        <v>0.91204882754903704</v>
      </c>
    </row>
    <row r="64" spans="1:6" x14ac:dyDescent="0.2">
      <c r="A64" s="6" t="s">
        <v>19</v>
      </c>
      <c r="B64" s="50">
        <v>462752035.47000003</v>
      </c>
      <c r="C64" s="9">
        <v>39</v>
      </c>
      <c r="D64" s="300">
        <f t="shared" ref="D64:D74" si="2">B64/$B$74</f>
        <v>5.2242199659575488E-2</v>
      </c>
    </row>
    <row r="65" spans="1:4" x14ac:dyDescent="0.2">
      <c r="A65" s="6" t="s">
        <v>20</v>
      </c>
      <c r="B65" s="50">
        <v>316303676.94</v>
      </c>
      <c r="C65" s="9">
        <v>28</v>
      </c>
      <c r="D65" s="300">
        <f t="shared" si="2"/>
        <v>3.5708972791387343E-2</v>
      </c>
    </row>
    <row r="66" spans="1:4" x14ac:dyDescent="0.2">
      <c r="A66" s="6" t="s">
        <v>21</v>
      </c>
      <c r="B66" s="65"/>
      <c r="C66" s="70"/>
      <c r="D66" s="300">
        <f t="shared" si="2"/>
        <v>0</v>
      </c>
    </row>
    <row r="67" spans="1:4" x14ac:dyDescent="0.2">
      <c r="A67" s="6" t="s">
        <v>22</v>
      </c>
      <c r="B67" s="40"/>
      <c r="C67" s="40"/>
      <c r="D67" s="300">
        <f t="shared" si="2"/>
        <v>0</v>
      </c>
    </row>
    <row r="68" spans="1:4" x14ac:dyDescent="0.2">
      <c r="A68" s="6" t="s">
        <v>23</v>
      </c>
      <c r="B68" s="40"/>
      <c r="C68" s="40"/>
      <c r="D68" s="300">
        <f t="shared" si="2"/>
        <v>0</v>
      </c>
    </row>
    <row r="69" spans="1:4" x14ac:dyDescent="0.2">
      <c r="A69" s="6" t="s">
        <v>24</v>
      </c>
      <c r="B69" s="40"/>
      <c r="C69" s="40"/>
      <c r="D69" s="300">
        <f t="shared" si="2"/>
        <v>0</v>
      </c>
    </row>
    <row r="70" spans="1:4" x14ac:dyDescent="0.2">
      <c r="A70" s="6" t="s">
        <v>25</v>
      </c>
      <c r="B70" s="40"/>
      <c r="C70" s="40"/>
      <c r="D70" s="300">
        <f t="shared" si="2"/>
        <v>0</v>
      </c>
    </row>
    <row r="71" spans="1:4" x14ac:dyDescent="0.2">
      <c r="A71" s="6" t="s">
        <v>26</v>
      </c>
      <c r="B71" s="40"/>
      <c r="C71" s="40"/>
      <c r="D71" s="300">
        <f t="shared" si="2"/>
        <v>0</v>
      </c>
    </row>
    <row r="72" spans="1:4" x14ac:dyDescent="0.2">
      <c r="A72" s="6" t="s">
        <v>27</v>
      </c>
      <c r="B72" s="40"/>
      <c r="C72" s="40"/>
      <c r="D72" s="300">
        <f t="shared" si="2"/>
        <v>0</v>
      </c>
    </row>
    <row r="73" spans="1:4" ht="13.5" thickBot="1" x14ac:dyDescent="0.25">
      <c r="A73" s="25" t="s">
        <v>28</v>
      </c>
      <c r="B73" s="63"/>
      <c r="C73" s="63"/>
      <c r="D73" s="301">
        <f t="shared" si="2"/>
        <v>0</v>
      </c>
    </row>
    <row r="74" spans="1:4" ht="13.5" thickTop="1" x14ac:dyDescent="0.2">
      <c r="A74" s="1" t="s">
        <v>4</v>
      </c>
      <c r="B74" s="5">
        <f>SUM(B63:B73)</f>
        <v>8857820660.0300007</v>
      </c>
      <c r="C74" s="5">
        <f>SUM(C63:C73)</f>
        <v>771</v>
      </c>
      <c r="D74" s="302">
        <f t="shared" si="2"/>
        <v>1</v>
      </c>
    </row>
    <row r="75" spans="1:4" x14ac:dyDescent="0.2">
      <c r="A75" s="2"/>
      <c r="B75" s="66"/>
      <c r="C75" s="66"/>
    </row>
    <row r="76" spans="1:4" x14ac:dyDescent="0.2">
      <c r="A76" s="2"/>
      <c r="B76" s="66"/>
      <c r="C76" s="66"/>
    </row>
    <row r="77" spans="1:4" x14ac:dyDescent="0.2">
      <c r="A77" s="42" t="s">
        <v>34</v>
      </c>
      <c r="B77" s="84"/>
      <c r="C77" s="84"/>
    </row>
    <row r="78" spans="1:4" x14ac:dyDescent="0.2">
      <c r="A78" s="55"/>
      <c r="B78" s="55"/>
      <c r="C78" s="55"/>
    </row>
    <row r="79" spans="1:4" x14ac:dyDescent="0.2">
      <c r="A79" s="57" t="s">
        <v>29</v>
      </c>
      <c r="B79" s="48" t="s">
        <v>16</v>
      </c>
      <c r="C79" s="58" t="s">
        <v>212</v>
      </c>
      <c r="D79" s="299" t="s">
        <v>35</v>
      </c>
    </row>
    <row r="80" spans="1:4" x14ac:dyDescent="0.2">
      <c r="A80" s="75" t="s">
        <v>18</v>
      </c>
      <c r="B80" s="23">
        <v>8220203541.3299999</v>
      </c>
      <c r="C80" s="73">
        <v>726</v>
      </c>
      <c r="D80" s="300">
        <f>B80/$B$74</f>
        <v>0.92801647908980789</v>
      </c>
    </row>
    <row r="81" spans="1:13" x14ac:dyDescent="0.2">
      <c r="A81" s="80" t="s">
        <v>19</v>
      </c>
      <c r="B81" s="50">
        <v>480317715.30000001</v>
      </c>
      <c r="C81" s="9">
        <v>33</v>
      </c>
      <c r="D81" s="300">
        <f t="shared" ref="D81:D91" si="3">B81/$B$74</f>
        <v>5.4225269819176178E-2</v>
      </c>
    </row>
    <row r="82" spans="1:13" x14ac:dyDescent="0.2">
      <c r="A82" s="80" t="s">
        <v>20</v>
      </c>
      <c r="B82" s="50">
        <v>112373970.41</v>
      </c>
      <c r="C82" s="9">
        <v>9</v>
      </c>
      <c r="D82" s="300">
        <f t="shared" si="3"/>
        <v>1.2686412913853168E-2</v>
      </c>
    </row>
    <row r="83" spans="1:13" x14ac:dyDescent="0.2">
      <c r="A83" s="80" t="s">
        <v>21</v>
      </c>
      <c r="B83" s="17">
        <v>44925433</v>
      </c>
      <c r="C83" s="70">
        <v>3</v>
      </c>
      <c r="D83" s="300">
        <f t="shared" si="3"/>
        <v>5.0718381782915711E-3</v>
      </c>
    </row>
    <row r="84" spans="1:13" x14ac:dyDescent="0.2">
      <c r="A84" s="80" t="s">
        <v>22</v>
      </c>
      <c r="B84" s="17"/>
      <c r="C84" s="70"/>
      <c r="D84" s="300">
        <f t="shared" si="3"/>
        <v>0</v>
      </c>
    </row>
    <row r="85" spans="1:13" x14ac:dyDescent="0.2">
      <c r="A85" s="80" t="s">
        <v>23</v>
      </c>
      <c r="B85" s="17"/>
      <c r="C85" s="70"/>
      <c r="D85" s="300">
        <f t="shared" si="3"/>
        <v>0</v>
      </c>
    </row>
    <row r="86" spans="1:13" x14ac:dyDescent="0.2">
      <c r="A86" s="80" t="s">
        <v>24</v>
      </c>
      <c r="B86" s="17"/>
      <c r="C86" s="70"/>
      <c r="D86" s="300">
        <f t="shared" si="3"/>
        <v>0</v>
      </c>
    </row>
    <row r="87" spans="1:13" x14ac:dyDescent="0.2">
      <c r="A87" s="80" t="s">
        <v>25</v>
      </c>
      <c r="B87" s="40"/>
      <c r="C87" s="40"/>
      <c r="D87" s="300">
        <f t="shared" si="3"/>
        <v>0</v>
      </c>
    </row>
    <row r="88" spans="1:13" x14ac:dyDescent="0.2">
      <c r="A88" s="80" t="s">
        <v>26</v>
      </c>
      <c r="B88" s="40"/>
      <c r="C88" s="40"/>
      <c r="D88" s="300">
        <f t="shared" si="3"/>
        <v>0</v>
      </c>
    </row>
    <row r="89" spans="1:13" x14ac:dyDescent="0.2">
      <c r="A89" s="80" t="s">
        <v>27</v>
      </c>
      <c r="B89" s="40"/>
      <c r="C89" s="40"/>
      <c r="D89" s="300">
        <f t="shared" si="3"/>
        <v>0</v>
      </c>
    </row>
    <row r="90" spans="1:13" ht="13.5" thickBot="1" x14ac:dyDescent="0.25">
      <c r="A90" s="36" t="s">
        <v>28</v>
      </c>
      <c r="B90" s="63"/>
      <c r="C90" s="63"/>
      <c r="D90" s="301">
        <f t="shared" si="3"/>
        <v>0</v>
      </c>
    </row>
    <row r="91" spans="1:13" ht="13.5" thickTop="1" x14ac:dyDescent="0.2">
      <c r="A91" s="65" t="s">
        <v>4</v>
      </c>
      <c r="B91" s="155">
        <f>SUM(B80:B90)</f>
        <v>8857820660.039999</v>
      </c>
      <c r="C91" s="155">
        <f>SUM(C80:C90)</f>
        <v>771</v>
      </c>
      <c r="D91" s="302">
        <f t="shared" si="3"/>
        <v>1.0000000000011287</v>
      </c>
    </row>
    <row r="92" spans="1:13" x14ac:dyDescent="0.2">
      <c r="A92" s="215"/>
      <c r="B92" s="216"/>
      <c r="C92" s="216"/>
      <c r="D92" s="308"/>
    </row>
    <row r="94" spans="1:13" x14ac:dyDescent="0.2">
      <c r="A94" s="629" t="s">
        <v>77</v>
      </c>
      <c r="B94" s="630"/>
      <c r="C94" s="630"/>
      <c r="D94" s="630"/>
      <c r="E94" s="630"/>
      <c r="F94" s="630"/>
      <c r="G94" s="630"/>
      <c r="H94" s="630"/>
      <c r="I94" s="630"/>
      <c r="J94" s="630"/>
      <c r="K94" s="630"/>
      <c r="L94" s="630"/>
      <c r="M94" s="500"/>
    </row>
    <row r="95" spans="1:13" s="317" customFormat="1" x14ac:dyDescent="0.2">
      <c r="A95" s="310"/>
      <c r="B95" s="311" t="s">
        <v>4</v>
      </c>
      <c r="C95" s="312" t="s">
        <v>37</v>
      </c>
      <c r="D95" s="312" t="s">
        <v>38</v>
      </c>
      <c r="E95" s="313" t="s">
        <v>39</v>
      </c>
      <c r="F95" s="314" t="s">
        <v>40</v>
      </c>
      <c r="G95" s="315" t="s">
        <v>41</v>
      </c>
      <c r="H95" s="315" t="s">
        <v>42</v>
      </c>
      <c r="I95" s="315" t="s">
        <v>43</v>
      </c>
      <c r="J95" s="315" t="s">
        <v>44</v>
      </c>
      <c r="K95" s="315" t="s">
        <v>45</v>
      </c>
      <c r="L95" s="315" t="s">
        <v>46</v>
      </c>
      <c r="M95" s="316" t="s">
        <v>47</v>
      </c>
    </row>
    <row r="96" spans="1:13" x14ac:dyDescent="0.2">
      <c r="A96" s="249" t="s">
        <v>48</v>
      </c>
      <c r="B96" s="154">
        <f>SUM(C96:M96)</f>
        <v>9214720739.4300003</v>
      </c>
      <c r="C96" s="154">
        <v>2792864978.1599998</v>
      </c>
      <c r="D96" s="154">
        <v>2298314451.1199999</v>
      </c>
      <c r="E96" s="154">
        <v>3567417672.9899998</v>
      </c>
      <c r="F96" s="154">
        <v>548760225.77999997</v>
      </c>
      <c r="G96" s="154">
        <v>7363411.3799999999</v>
      </c>
      <c r="H96" s="154"/>
      <c r="I96" s="154">
        <v>0</v>
      </c>
      <c r="J96" s="154">
        <v>0</v>
      </c>
      <c r="K96" s="154">
        <v>0</v>
      </c>
      <c r="L96" s="154">
        <v>0</v>
      </c>
      <c r="M96" s="154">
        <v>0</v>
      </c>
    </row>
    <row r="97" spans="1:13" x14ac:dyDescent="0.2">
      <c r="A97" s="250" t="s">
        <v>49</v>
      </c>
      <c r="B97" s="154">
        <f t="shared" ref="B97:B115" si="4">SUM(C97:M97)</f>
        <v>1506030288.77</v>
      </c>
      <c r="C97" s="154">
        <v>267208999.97</v>
      </c>
      <c r="D97" s="154">
        <v>300778718.82999998</v>
      </c>
      <c r="E97" s="154">
        <v>589436177.72000003</v>
      </c>
      <c r="F97" s="154">
        <v>326664676.75</v>
      </c>
      <c r="G97" s="154">
        <v>21941715.5</v>
      </c>
      <c r="H97" s="154"/>
      <c r="I97" s="154">
        <v>0</v>
      </c>
      <c r="J97" s="154">
        <v>0</v>
      </c>
      <c r="K97" s="154">
        <v>0</v>
      </c>
      <c r="L97" s="154">
        <v>0</v>
      </c>
      <c r="M97" s="154">
        <v>0</v>
      </c>
    </row>
    <row r="98" spans="1:13" x14ac:dyDescent="0.2">
      <c r="A98" s="250" t="s">
        <v>50</v>
      </c>
      <c r="B98" s="154">
        <f t="shared" si="4"/>
        <v>2398884683.52</v>
      </c>
      <c r="C98" s="154">
        <v>577662540.71000004</v>
      </c>
      <c r="D98" s="154">
        <v>515071471.81</v>
      </c>
      <c r="E98" s="154">
        <v>778081520.47000003</v>
      </c>
      <c r="F98" s="154">
        <v>521589397.27999997</v>
      </c>
      <c r="G98" s="154">
        <v>6479753.25</v>
      </c>
      <c r="H98" s="154"/>
      <c r="I98" s="154">
        <v>0</v>
      </c>
      <c r="J98" s="154">
        <v>0</v>
      </c>
      <c r="K98" s="154">
        <v>0</v>
      </c>
      <c r="L98" s="154">
        <v>0</v>
      </c>
      <c r="M98" s="154">
        <v>0</v>
      </c>
    </row>
    <row r="99" spans="1:13" x14ac:dyDescent="0.2">
      <c r="A99" s="250" t="s">
        <v>51</v>
      </c>
      <c r="B99" s="154">
        <f t="shared" si="4"/>
        <v>24648787.68</v>
      </c>
      <c r="C99" s="154">
        <v>2673860.25</v>
      </c>
      <c r="D99" s="154">
        <v>2963071.62</v>
      </c>
      <c r="E99" s="154">
        <v>14426098</v>
      </c>
      <c r="F99" s="154">
        <v>4585757.8099999996</v>
      </c>
      <c r="G99" s="154"/>
      <c r="H99" s="154"/>
      <c r="I99" s="154">
        <v>0</v>
      </c>
      <c r="J99" s="154">
        <v>0</v>
      </c>
      <c r="K99" s="154">
        <v>0</v>
      </c>
      <c r="L99" s="154">
        <v>0</v>
      </c>
      <c r="M99" s="154">
        <v>0</v>
      </c>
    </row>
    <row r="100" spans="1:13" x14ac:dyDescent="0.2">
      <c r="A100" s="250" t="s">
        <v>52</v>
      </c>
      <c r="B100" s="154">
        <f t="shared" si="4"/>
        <v>1422072711.3199999</v>
      </c>
      <c r="C100" s="154">
        <v>352144199.60000002</v>
      </c>
      <c r="D100" s="154">
        <v>348009818.94</v>
      </c>
      <c r="E100" s="154">
        <v>564657655.72000003</v>
      </c>
      <c r="F100" s="154">
        <v>156331037.06</v>
      </c>
      <c r="G100" s="154">
        <v>930000</v>
      </c>
      <c r="H100" s="154"/>
      <c r="I100" s="154">
        <v>0</v>
      </c>
      <c r="J100" s="154">
        <v>0</v>
      </c>
      <c r="K100" s="154">
        <v>0</v>
      </c>
      <c r="L100" s="154">
        <v>0</v>
      </c>
      <c r="M100" s="154">
        <v>0</v>
      </c>
    </row>
    <row r="101" spans="1:13" x14ac:dyDescent="0.2">
      <c r="A101" s="250" t="s">
        <v>53</v>
      </c>
      <c r="B101" s="154">
        <f t="shared" si="4"/>
        <v>1243470077.95</v>
      </c>
      <c r="C101" s="154">
        <v>222761240.00999999</v>
      </c>
      <c r="D101" s="154">
        <v>250254375.06</v>
      </c>
      <c r="E101" s="154">
        <v>608541044.38</v>
      </c>
      <c r="F101" s="154">
        <v>157959287</v>
      </c>
      <c r="G101" s="154">
        <v>3954131.5</v>
      </c>
      <c r="H101" s="154"/>
      <c r="I101" s="154">
        <v>0</v>
      </c>
      <c r="J101" s="154">
        <v>0</v>
      </c>
      <c r="K101" s="154">
        <v>0</v>
      </c>
      <c r="L101" s="154">
        <v>0</v>
      </c>
      <c r="M101" s="154">
        <v>0</v>
      </c>
    </row>
    <row r="102" spans="1:13" x14ac:dyDescent="0.2">
      <c r="A102" s="250" t="s">
        <v>54</v>
      </c>
      <c r="B102" s="154">
        <f t="shared" si="4"/>
        <v>1904564412.77</v>
      </c>
      <c r="C102" s="154">
        <v>383102796.08999997</v>
      </c>
      <c r="D102" s="154">
        <v>328371121.07999998</v>
      </c>
      <c r="E102" s="154">
        <v>907503809.15999997</v>
      </c>
      <c r="F102" s="154">
        <v>285586686.44</v>
      </c>
      <c r="G102" s="154"/>
      <c r="H102" s="154"/>
      <c r="I102" s="154">
        <v>0</v>
      </c>
      <c r="J102" s="154">
        <v>0</v>
      </c>
      <c r="K102" s="154">
        <v>0</v>
      </c>
      <c r="L102" s="154">
        <v>0</v>
      </c>
      <c r="M102" s="154">
        <v>0</v>
      </c>
    </row>
    <row r="103" spans="1:13" x14ac:dyDescent="0.2">
      <c r="A103" s="250" t="s">
        <v>56</v>
      </c>
      <c r="B103" s="154">
        <f t="shared" si="4"/>
        <v>2192885830.3299999</v>
      </c>
      <c r="C103" s="154">
        <v>375711723.38999999</v>
      </c>
      <c r="D103" s="154">
        <v>447047809.80000001</v>
      </c>
      <c r="E103" s="154">
        <v>1045299251.14</v>
      </c>
      <c r="F103" s="154">
        <v>322337046</v>
      </c>
      <c r="G103" s="154">
        <v>2490000</v>
      </c>
      <c r="H103" s="154"/>
      <c r="I103" s="154">
        <v>0</v>
      </c>
      <c r="J103" s="154">
        <v>0</v>
      </c>
      <c r="K103" s="154">
        <v>0</v>
      </c>
      <c r="L103" s="154">
        <v>0</v>
      </c>
      <c r="M103" s="154">
        <v>0</v>
      </c>
    </row>
    <row r="104" spans="1:13" x14ac:dyDescent="0.2">
      <c r="A104" s="250" t="s">
        <v>55</v>
      </c>
      <c r="B104" s="154">
        <f t="shared" si="4"/>
        <v>1825956006.8799999</v>
      </c>
      <c r="C104" s="154">
        <v>280789384.44999999</v>
      </c>
      <c r="D104" s="154">
        <v>394113839.88999999</v>
      </c>
      <c r="E104" s="154">
        <v>682985327.88999999</v>
      </c>
      <c r="F104" s="154">
        <v>455782090.52999997</v>
      </c>
      <c r="G104" s="154">
        <v>12285364.119999999</v>
      </c>
      <c r="H104" s="154"/>
      <c r="I104" s="154">
        <v>0</v>
      </c>
      <c r="J104" s="154">
        <v>0</v>
      </c>
      <c r="K104" s="154">
        <v>0</v>
      </c>
      <c r="L104" s="154">
        <v>0</v>
      </c>
      <c r="M104" s="154">
        <v>0</v>
      </c>
    </row>
    <row r="105" spans="1:13" x14ac:dyDescent="0.2">
      <c r="A105" s="250" t="s">
        <v>57</v>
      </c>
      <c r="B105" s="154">
        <f t="shared" si="4"/>
        <v>1042837232.11</v>
      </c>
      <c r="C105" s="154">
        <v>254101958.15000001</v>
      </c>
      <c r="D105" s="154">
        <v>221732892.56</v>
      </c>
      <c r="E105" s="154">
        <v>458701726.32999998</v>
      </c>
      <c r="F105" s="154">
        <v>99131754.879999995</v>
      </c>
      <c r="G105" s="154">
        <v>9168900.1899999995</v>
      </c>
      <c r="H105" s="154"/>
      <c r="I105" s="154">
        <v>0</v>
      </c>
      <c r="J105" s="154">
        <v>0</v>
      </c>
      <c r="K105" s="154">
        <v>0</v>
      </c>
      <c r="L105" s="154">
        <v>0</v>
      </c>
      <c r="M105" s="154">
        <v>0</v>
      </c>
    </row>
    <row r="106" spans="1:13" x14ac:dyDescent="0.2">
      <c r="A106" s="250" t="s">
        <v>58</v>
      </c>
      <c r="B106" s="154">
        <f t="shared" si="4"/>
        <v>11933135343.790001</v>
      </c>
      <c r="C106" s="154">
        <v>8423522927.3500004</v>
      </c>
      <c r="D106" s="154">
        <v>1219072684.52</v>
      </c>
      <c r="E106" s="154">
        <v>1811432229.4200001</v>
      </c>
      <c r="F106" s="154">
        <v>479107502.5</v>
      </c>
      <c r="G106" s="154"/>
      <c r="H106" s="154"/>
      <c r="I106" s="154">
        <v>0</v>
      </c>
      <c r="J106" s="154">
        <v>0</v>
      </c>
      <c r="K106" s="154">
        <v>0</v>
      </c>
      <c r="L106" s="154">
        <v>0</v>
      </c>
      <c r="M106" s="154">
        <v>0</v>
      </c>
    </row>
    <row r="107" spans="1:13" x14ac:dyDescent="0.2">
      <c r="A107" s="250" t="s">
        <v>60</v>
      </c>
      <c r="B107" s="154">
        <f t="shared" si="4"/>
        <v>4931242599</v>
      </c>
      <c r="C107" s="154">
        <v>1140194903.0799999</v>
      </c>
      <c r="D107" s="154">
        <v>1116252991.97</v>
      </c>
      <c r="E107" s="154">
        <v>1627590890.76</v>
      </c>
      <c r="F107" s="154">
        <v>1043003813.1900001</v>
      </c>
      <c r="G107" s="154">
        <v>4200000</v>
      </c>
      <c r="H107" s="154"/>
      <c r="I107" s="154">
        <v>0</v>
      </c>
      <c r="J107" s="154">
        <v>0</v>
      </c>
      <c r="K107" s="154">
        <v>0</v>
      </c>
      <c r="L107" s="154">
        <v>0</v>
      </c>
      <c r="M107" s="154">
        <v>0</v>
      </c>
    </row>
    <row r="108" spans="1:13" x14ac:dyDescent="0.2">
      <c r="A108" s="250" t="s">
        <v>61</v>
      </c>
      <c r="B108" s="154">
        <f t="shared" si="4"/>
        <v>182819528.37</v>
      </c>
      <c r="C108" s="154">
        <v>20156727.969999999</v>
      </c>
      <c r="D108" s="154">
        <v>23934324.059999999</v>
      </c>
      <c r="E108" s="154">
        <v>98862658.590000004</v>
      </c>
      <c r="F108" s="154">
        <v>39865817.75</v>
      </c>
      <c r="G108" s="154"/>
      <c r="H108" s="154"/>
      <c r="I108" s="154">
        <v>0</v>
      </c>
      <c r="J108" s="154">
        <v>0</v>
      </c>
      <c r="K108" s="154">
        <v>0</v>
      </c>
      <c r="L108" s="154">
        <v>0</v>
      </c>
      <c r="M108" s="154">
        <v>0</v>
      </c>
    </row>
    <row r="109" spans="1:13" x14ac:dyDescent="0.2">
      <c r="A109" s="250" t="s">
        <v>62</v>
      </c>
      <c r="B109" s="154">
        <f t="shared" si="4"/>
        <v>7401764191.96</v>
      </c>
      <c r="C109" s="154">
        <v>1647384749.8299999</v>
      </c>
      <c r="D109" s="154">
        <v>1523567241.6199999</v>
      </c>
      <c r="E109" s="154">
        <v>2876512771.8000002</v>
      </c>
      <c r="F109" s="154">
        <v>1351129624.0899999</v>
      </c>
      <c r="G109" s="154">
        <v>3169804.62</v>
      </c>
      <c r="H109" s="154"/>
      <c r="I109" s="154">
        <v>0</v>
      </c>
      <c r="J109" s="154">
        <v>0</v>
      </c>
      <c r="K109" s="154">
        <v>0</v>
      </c>
      <c r="L109" s="154">
        <v>0</v>
      </c>
      <c r="M109" s="154">
        <v>0</v>
      </c>
    </row>
    <row r="110" spans="1:13" x14ac:dyDescent="0.2">
      <c r="A110" s="250" t="s">
        <v>63</v>
      </c>
      <c r="B110" s="154">
        <f t="shared" si="4"/>
        <v>3173314404.4399996</v>
      </c>
      <c r="C110" s="154">
        <v>489926148.19999999</v>
      </c>
      <c r="D110" s="154">
        <v>688540320.90999997</v>
      </c>
      <c r="E110" s="154">
        <v>1377895125.0899999</v>
      </c>
      <c r="F110" s="154">
        <v>612378173.62</v>
      </c>
      <c r="G110" s="154">
        <v>4574636.62</v>
      </c>
      <c r="H110" s="154"/>
      <c r="I110" s="154">
        <v>0</v>
      </c>
      <c r="J110" s="154">
        <v>0</v>
      </c>
      <c r="K110" s="154">
        <v>0</v>
      </c>
      <c r="L110" s="154">
        <v>0</v>
      </c>
      <c r="M110" s="154">
        <v>0</v>
      </c>
    </row>
    <row r="111" spans="1:13" x14ac:dyDescent="0.2">
      <c r="A111" s="250" t="s">
        <v>64</v>
      </c>
      <c r="B111" s="154">
        <f t="shared" si="4"/>
        <v>559339980.11000001</v>
      </c>
      <c r="C111" s="154">
        <v>108443854.89</v>
      </c>
      <c r="D111" s="154">
        <v>109403509.47</v>
      </c>
      <c r="E111" s="154">
        <v>316608978.5</v>
      </c>
      <c r="F111" s="154">
        <v>23053637.25</v>
      </c>
      <c r="G111" s="154">
        <v>1830000</v>
      </c>
      <c r="H111" s="154"/>
      <c r="I111" s="154">
        <v>0</v>
      </c>
      <c r="J111" s="154">
        <v>0</v>
      </c>
      <c r="K111" s="154">
        <v>0</v>
      </c>
      <c r="L111" s="154">
        <v>0</v>
      </c>
      <c r="M111" s="154">
        <v>0</v>
      </c>
    </row>
    <row r="112" spans="1:13" x14ac:dyDescent="0.2">
      <c r="A112" s="250" t="s">
        <v>65</v>
      </c>
      <c r="B112" s="154">
        <f t="shared" si="4"/>
        <v>1441895484.27</v>
      </c>
      <c r="C112" s="154">
        <v>199607368.43000001</v>
      </c>
      <c r="D112" s="154">
        <v>249116660.34</v>
      </c>
      <c r="E112" s="154">
        <v>558216612.90999997</v>
      </c>
      <c r="F112" s="154">
        <v>425298104.83999997</v>
      </c>
      <c r="G112" s="154">
        <v>9656737.75</v>
      </c>
      <c r="H112" s="154"/>
      <c r="I112" s="154">
        <v>0</v>
      </c>
      <c r="J112" s="154">
        <v>0</v>
      </c>
      <c r="K112" s="154">
        <v>0</v>
      </c>
      <c r="L112" s="154">
        <v>0</v>
      </c>
      <c r="M112" s="154">
        <v>0</v>
      </c>
    </row>
    <row r="113" spans="1:14" x14ac:dyDescent="0.2">
      <c r="A113" s="251" t="s">
        <v>66</v>
      </c>
      <c r="B113" s="154">
        <f t="shared" si="4"/>
        <v>1962783269.7199998</v>
      </c>
      <c r="C113" s="154">
        <v>573374056.58000004</v>
      </c>
      <c r="D113" s="154">
        <v>430749945.17000002</v>
      </c>
      <c r="E113" s="154">
        <v>778196124.90999997</v>
      </c>
      <c r="F113" s="154">
        <v>175039143.06</v>
      </c>
      <c r="G113" s="154">
        <v>5424000</v>
      </c>
      <c r="H113" s="154"/>
      <c r="I113" s="154">
        <v>0</v>
      </c>
      <c r="J113" s="154">
        <v>0</v>
      </c>
      <c r="K113" s="154">
        <v>0</v>
      </c>
      <c r="L113" s="154">
        <v>0</v>
      </c>
      <c r="M113" s="154">
        <v>0</v>
      </c>
    </row>
    <row r="114" spans="1:14" ht="13.5" thickBot="1" x14ac:dyDescent="0.25">
      <c r="A114" s="250" t="s">
        <v>59</v>
      </c>
      <c r="B114" s="268">
        <f t="shared" si="4"/>
        <v>4333337246.9299994</v>
      </c>
      <c r="C114" s="157">
        <v>900869844.05999994</v>
      </c>
      <c r="D114" s="157">
        <v>968007150</v>
      </c>
      <c r="E114" s="157">
        <v>1826822755.4300001</v>
      </c>
      <c r="F114" s="157">
        <v>631458333.55999994</v>
      </c>
      <c r="G114" s="157">
        <v>6179163.8799999999</v>
      </c>
      <c r="H114" s="157"/>
      <c r="I114" s="157">
        <v>0</v>
      </c>
      <c r="J114" s="157">
        <v>0</v>
      </c>
      <c r="K114" s="157">
        <v>0</v>
      </c>
      <c r="L114" s="157">
        <v>0</v>
      </c>
      <c r="M114" s="157">
        <v>0</v>
      </c>
    </row>
    <row r="115" spans="1:14" ht="13.5" thickTop="1" x14ac:dyDescent="0.2">
      <c r="A115" s="257" t="s">
        <v>4</v>
      </c>
      <c r="B115" s="156">
        <f t="shared" si="4"/>
        <v>58695702819.350006</v>
      </c>
      <c r="C115" s="156">
        <f>SUM(C96:C114)</f>
        <v>19012502261.170002</v>
      </c>
      <c r="D115" s="156">
        <f>SUM(D96:D114)</f>
        <v>11435302398.77</v>
      </c>
      <c r="E115" s="156">
        <f>SUM(E96:E114)</f>
        <v>20489188431.210003</v>
      </c>
      <c r="F115" s="156">
        <f>SUM(F96:F114)</f>
        <v>7659062109.3899994</v>
      </c>
      <c r="G115" s="156">
        <f>SUM(G96:G114)</f>
        <v>99647618.810000002</v>
      </c>
      <c r="H115" s="162">
        <f t="shared" ref="H115:M115" si="5">SUM(H96:H114)</f>
        <v>0</v>
      </c>
      <c r="I115" s="162">
        <f t="shared" si="5"/>
        <v>0</v>
      </c>
      <c r="J115" s="162">
        <f t="shared" si="5"/>
        <v>0</v>
      </c>
      <c r="K115" s="162">
        <f t="shared" si="5"/>
        <v>0</v>
      </c>
      <c r="L115" s="162">
        <f t="shared" si="5"/>
        <v>0</v>
      </c>
      <c r="M115" s="162">
        <f t="shared" si="5"/>
        <v>0</v>
      </c>
    </row>
    <row r="116" spans="1:14" x14ac:dyDescent="0.2">
      <c r="A116" s="217"/>
      <c r="B116" s="218"/>
      <c r="C116" s="218"/>
      <c r="D116" s="218"/>
      <c r="E116" s="218"/>
      <c r="F116" s="218"/>
      <c r="G116" s="218"/>
      <c r="H116" s="219"/>
      <c r="I116" s="219"/>
      <c r="J116" s="219"/>
      <c r="K116" s="219"/>
      <c r="L116" s="219"/>
      <c r="M116" s="219"/>
    </row>
    <row r="118" spans="1:14" x14ac:dyDescent="0.2">
      <c r="A118" s="318" t="s">
        <v>74</v>
      </c>
      <c r="B118" s="319"/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20"/>
    </row>
    <row r="119" spans="1:14" s="326" customFormat="1" x14ac:dyDescent="0.2">
      <c r="A119" s="321"/>
      <c r="B119" s="322" t="s">
        <v>4</v>
      </c>
      <c r="C119" s="323" t="s">
        <v>37</v>
      </c>
      <c r="D119" s="323" t="s">
        <v>38</v>
      </c>
      <c r="E119" s="324" t="s">
        <v>39</v>
      </c>
      <c r="F119" s="325" t="s">
        <v>40</v>
      </c>
      <c r="G119" s="325" t="s">
        <v>41</v>
      </c>
      <c r="H119" s="325" t="s">
        <v>42</v>
      </c>
      <c r="I119" s="325" t="s">
        <v>43</v>
      </c>
      <c r="J119" s="325" t="s">
        <v>44</v>
      </c>
      <c r="K119" s="325" t="s">
        <v>45</v>
      </c>
      <c r="L119" s="325" t="s">
        <v>46</v>
      </c>
      <c r="M119" s="323" t="s">
        <v>47</v>
      </c>
    </row>
    <row r="120" spans="1:14" x14ac:dyDescent="0.2">
      <c r="A120" s="108"/>
      <c r="B120" s="107"/>
      <c r="C120" s="123"/>
      <c r="D120" s="123"/>
      <c r="E120" s="136"/>
      <c r="F120" s="123"/>
      <c r="G120" s="123"/>
      <c r="H120" s="123"/>
      <c r="I120" s="123"/>
      <c r="J120" s="123"/>
      <c r="K120" s="123"/>
      <c r="L120" s="123"/>
      <c r="M120" s="123"/>
    </row>
    <row r="121" spans="1:14" ht="25.5" x14ac:dyDescent="0.2">
      <c r="A121" s="134" t="s">
        <v>68</v>
      </c>
      <c r="B121" s="177" t="s">
        <v>16</v>
      </c>
      <c r="C121" s="129" t="s">
        <v>16</v>
      </c>
      <c r="D121" s="129" t="s">
        <v>16</v>
      </c>
      <c r="E121" s="127" t="s">
        <v>16</v>
      </c>
      <c r="F121" s="129" t="s">
        <v>16</v>
      </c>
      <c r="G121" s="129" t="s">
        <v>16</v>
      </c>
      <c r="H121" s="129" t="s">
        <v>16</v>
      </c>
      <c r="I121" s="129" t="s">
        <v>16</v>
      </c>
      <c r="J121" s="129" t="s">
        <v>16</v>
      </c>
      <c r="K121" s="129" t="s">
        <v>16</v>
      </c>
      <c r="L121" s="129" t="s">
        <v>16</v>
      </c>
      <c r="M121" s="129" t="s">
        <v>16</v>
      </c>
    </row>
    <row r="122" spans="1:14" x14ac:dyDescent="0.2">
      <c r="A122" s="253" t="s">
        <v>75</v>
      </c>
      <c r="B122" s="270">
        <f t="shared" ref="B122:B127" si="6">SUM(C122:M122)</f>
        <v>58695702819.369995</v>
      </c>
      <c r="C122" s="270">
        <v>19012502261.16</v>
      </c>
      <c r="D122" s="270">
        <v>11435302398.780001</v>
      </c>
      <c r="E122" s="270">
        <v>20489188431.209999</v>
      </c>
      <c r="F122" s="270">
        <v>7659062109.4099998</v>
      </c>
      <c r="G122" s="270">
        <v>99647618.810000002</v>
      </c>
      <c r="H122" s="271">
        <v>0</v>
      </c>
      <c r="I122" s="271">
        <v>0</v>
      </c>
      <c r="J122" s="271">
        <v>0</v>
      </c>
      <c r="K122" s="271">
        <v>0</v>
      </c>
      <c r="L122" s="271">
        <v>0</v>
      </c>
      <c r="M122" s="271">
        <v>0</v>
      </c>
    </row>
    <row r="123" spans="1:14" x14ac:dyDescent="0.2">
      <c r="A123" s="269" t="s">
        <v>69</v>
      </c>
      <c r="B123" s="272">
        <f t="shared" si="6"/>
        <v>0</v>
      </c>
      <c r="C123" s="202">
        <v>0</v>
      </c>
      <c r="D123" s="202">
        <v>0</v>
      </c>
      <c r="E123" s="202">
        <v>0</v>
      </c>
      <c r="F123" s="202">
        <v>0</v>
      </c>
      <c r="G123" s="202">
        <v>0</v>
      </c>
      <c r="H123" s="195">
        <v>0</v>
      </c>
      <c r="I123" s="195">
        <v>0</v>
      </c>
      <c r="J123" s="195">
        <v>0</v>
      </c>
      <c r="K123" s="195">
        <v>0</v>
      </c>
      <c r="L123" s="195">
        <v>0</v>
      </c>
      <c r="M123" s="195">
        <v>0</v>
      </c>
      <c r="N123" s="327"/>
    </row>
    <row r="124" spans="1:14" x14ac:dyDescent="0.2">
      <c r="A124" s="254" t="s">
        <v>70</v>
      </c>
      <c r="B124" s="158">
        <f t="shared" si="6"/>
        <v>0</v>
      </c>
      <c r="C124" s="200">
        <v>0</v>
      </c>
      <c r="D124" s="200">
        <v>0</v>
      </c>
      <c r="E124" s="201">
        <v>0</v>
      </c>
      <c r="F124" s="202">
        <v>0</v>
      </c>
      <c r="G124" s="202">
        <v>0</v>
      </c>
      <c r="H124" s="195">
        <v>0</v>
      </c>
      <c r="I124" s="195">
        <v>0</v>
      </c>
      <c r="J124" s="195">
        <v>0</v>
      </c>
      <c r="K124" s="195">
        <v>0</v>
      </c>
      <c r="L124" s="195">
        <v>0</v>
      </c>
      <c r="M124" s="196">
        <v>0</v>
      </c>
    </row>
    <row r="125" spans="1:14" x14ac:dyDescent="0.2">
      <c r="A125" s="254" t="s">
        <v>71</v>
      </c>
      <c r="B125" s="158">
        <f t="shared" si="6"/>
        <v>0</v>
      </c>
      <c r="C125" s="200">
        <v>0</v>
      </c>
      <c r="D125" s="200">
        <v>0</v>
      </c>
      <c r="E125" s="201">
        <v>0</v>
      </c>
      <c r="F125" s="202">
        <v>0</v>
      </c>
      <c r="G125" s="202">
        <v>0</v>
      </c>
      <c r="H125" s="195">
        <v>0</v>
      </c>
      <c r="I125" s="195">
        <v>0</v>
      </c>
      <c r="J125" s="195">
        <v>0</v>
      </c>
      <c r="K125" s="195">
        <v>0</v>
      </c>
      <c r="L125" s="195">
        <v>0</v>
      </c>
      <c r="M125" s="196">
        <v>0</v>
      </c>
    </row>
    <row r="126" spans="1:14" x14ac:dyDescent="0.2">
      <c r="A126" s="254" t="s">
        <v>72</v>
      </c>
      <c r="B126" s="158">
        <f t="shared" si="6"/>
        <v>0</v>
      </c>
      <c r="C126" s="200">
        <v>0</v>
      </c>
      <c r="D126" s="200">
        <v>0</v>
      </c>
      <c r="E126" s="201">
        <v>0</v>
      </c>
      <c r="F126" s="202">
        <v>0</v>
      </c>
      <c r="G126" s="202">
        <v>0</v>
      </c>
      <c r="H126" s="195">
        <v>0</v>
      </c>
      <c r="I126" s="195">
        <v>0</v>
      </c>
      <c r="J126" s="195">
        <v>0</v>
      </c>
      <c r="K126" s="195">
        <v>0</v>
      </c>
      <c r="L126" s="195">
        <v>0</v>
      </c>
      <c r="M126" s="196">
        <v>0</v>
      </c>
    </row>
    <row r="127" spans="1:14" ht="13.5" thickBot="1" x14ac:dyDescent="0.25">
      <c r="A127" s="255" t="s">
        <v>73</v>
      </c>
      <c r="B127" s="158">
        <f t="shared" si="6"/>
        <v>0</v>
      </c>
      <c r="C127" s="203">
        <v>0</v>
      </c>
      <c r="D127" s="203">
        <v>0</v>
      </c>
      <c r="E127" s="204">
        <v>0</v>
      </c>
      <c r="F127" s="205">
        <v>0</v>
      </c>
      <c r="G127" s="205">
        <v>0</v>
      </c>
      <c r="H127" s="197">
        <v>0</v>
      </c>
      <c r="I127" s="197">
        <v>0</v>
      </c>
      <c r="J127" s="197">
        <v>0</v>
      </c>
      <c r="K127" s="197">
        <v>0</v>
      </c>
      <c r="L127" s="197">
        <v>0</v>
      </c>
      <c r="M127" s="198">
        <v>0</v>
      </c>
    </row>
    <row r="128" spans="1:14" ht="13.5" thickTop="1" x14ac:dyDescent="0.2">
      <c r="A128" s="256" t="s">
        <v>4</v>
      </c>
      <c r="B128" s="160">
        <f>SUM(B122:B127)</f>
        <v>58695702819.369995</v>
      </c>
      <c r="C128" s="160">
        <f t="shared" ref="C128:M128" si="7">SUM(C122:C127)</f>
        <v>19012502261.16</v>
      </c>
      <c r="D128" s="160">
        <f t="shared" si="7"/>
        <v>11435302398.780001</v>
      </c>
      <c r="E128" s="160">
        <f t="shared" si="7"/>
        <v>20489188431.209999</v>
      </c>
      <c r="F128" s="160">
        <f t="shared" si="7"/>
        <v>7659062109.4099998</v>
      </c>
      <c r="G128" s="160">
        <f t="shared" si="7"/>
        <v>99647618.810000002</v>
      </c>
      <c r="H128" s="160">
        <f t="shared" si="7"/>
        <v>0</v>
      </c>
      <c r="I128" s="160">
        <f t="shared" si="7"/>
        <v>0</v>
      </c>
      <c r="J128" s="160">
        <f t="shared" si="7"/>
        <v>0</v>
      </c>
      <c r="K128" s="160">
        <f t="shared" si="7"/>
        <v>0</v>
      </c>
      <c r="L128" s="160">
        <f t="shared" si="7"/>
        <v>0</v>
      </c>
      <c r="M128" s="161">
        <f t="shared" si="7"/>
        <v>0</v>
      </c>
    </row>
    <row r="129" spans="1:15" x14ac:dyDescent="0.2">
      <c r="A129" s="178"/>
      <c r="B129" s="220"/>
      <c r="C129" s="220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</row>
    <row r="131" spans="1:15" x14ac:dyDescent="0.2">
      <c r="A131" s="318" t="s">
        <v>120</v>
      </c>
      <c r="B131" s="319"/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20"/>
    </row>
    <row r="132" spans="1:15" x14ac:dyDescent="0.2">
      <c r="A132" s="321"/>
      <c r="B132" s="322" t="s">
        <v>4</v>
      </c>
      <c r="C132" s="323" t="s">
        <v>37</v>
      </c>
      <c r="D132" s="323" t="s">
        <v>38</v>
      </c>
      <c r="E132" s="324" t="s">
        <v>39</v>
      </c>
      <c r="F132" s="325" t="s">
        <v>40</v>
      </c>
      <c r="G132" s="325" t="s">
        <v>41</v>
      </c>
      <c r="H132" s="325" t="s">
        <v>42</v>
      </c>
      <c r="I132" s="325" t="s">
        <v>43</v>
      </c>
      <c r="J132" s="325" t="s">
        <v>44</v>
      </c>
      <c r="K132" s="325" t="s">
        <v>45</v>
      </c>
      <c r="L132" s="325" t="s">
        <v>46</v>
      </c>
      <c r="M132" s="323" t="s">
        <v>47</v>
      </c>
    </row>
    <row r="133" spans="1:15" x14ac:dyDescent="0.2">
      <c r="A133" s="258"/>
      <c r="B133" s="107"/>
      <c r="C133" s="123"/>
      <c r="D133" s="123"/>
      <c r="E133" s="136"/>
      <c r="F133" s="123"/>
      <c r="G133" s="123"/>
      <c r="H133" s="123"/>
      <c r="I133" s="123"/>
      <c r="J133" s="123"/>
      <c r="K133" s="123"/>
      <c r="L133" s="123"/>
      <c r="M133" s="123"/>
      <c r="N133" s="326"/>
      <c r="O133" s="326"/>
    </row>
    <row r="134" spans="1:15" ht="25.5" x14ac:dyDescent="0.2">
      <c r="A134" s="259" t="s">
        <v>68</v>
      </c>
      <c r="B134" s="177" t="s">
        <v>16</v>
      </c>
      <c r="C134" s="129" t="s">
        <v>16</v>
      </c>
      <c r="D134" s="129" t="s">
        <v>16</v>
      </c>
      <c r="E134" s="127" t="s">
        <v>16</v>
      </c>
      <c r="F134" s="129" t="s">
        <v>16</v>
      </c>
      <c r="G134" s="129" t="s">
        <v>16</v>
      </c>
      <c r="H134" s="129" t="s">
        <v>16</v>
      </c>
      <c r="I134" s="129" t="s">
        <v>16</v>
      </c>
      <c r="J134" s="129" t="s">
        <v>16</v>
      </c>
      <c r="K134" s="129" t="s">
        <v>16</v>
      </c>
      <c r="L134" s="129" t="s">
        <v>16</v>
      </c>
      <c r="M134" s="129" t="s">
        <v>16</v>
      </c>
    </row>
    <row r="135" spans="1:15" x14ac:dyDescent="0.2">
      <c r="A135" s="254" t="s">
        <v>115</v>
      </c>
      <c r="B135" s="328">
        <f>SUM(C135:M135)</f>
        <v>20825823434.43</v>
      </c>
      <c r="C135" s="329">
        <v>4973880120.8800001</v>
      </c>
      <c r="D135" s="330">
        <v>2781538126.9299998</v>
      </c>
      <c r="E135" s="330">
        <v>7589826295.71</v>
      </c>
      <c r="F135" s="330">
        <v>5470118870.0299997</v>
      </c>
      <c r="G135" s="330">
        <v>10460020.880000001</v>
      </c>
      <c r="H135" s="331">
        <v>0</v>
      </c>
      <c r="I135" s="332">
        <v>0</v>
      </c>
      <c r="J135" s="328">
        <v>0</v>
      </c>
      <c r="K135" s="333">
        <v>0</v>
      </c>
      <c r="L135" s="333">
        <v>0</v>
      </c>
      <c r="M135" s="328">
        <v>0</v>
      </c>
    </row>
    <row r="136" spans="1:15" x14ac:dyDescent="0.2">
      <c r="A136" s="254" t="s">
        <v>116</v>
      </c>
      <c r="B136" s="332">
        <f>SUM(C136:M136)</f>
        <v>16499603378.029999</v>
      </c>
      <c r="C136" s="334">
        <v>4348015529.8100004</v>
      </c>
      <c r="D136" s="335">
        <v>2553330853.52</v>
      </c>
      <c r="E136" s="335">
        <v>8057378988.1700001</v>
      </c>
      <c r="F136" s="335">
        <v>1517902324.22</v>
      </c>
      <c r="G136" s="335">
        <v>22975682.309999999</v>
      </c>
      <c r="H136" s="331">
        <v>0</v>
      </c>
      <c r="I136" s="332">
        <v>0</v>
      </c>
      <c r="J136" s="332">
        <v>0</v>
      </c>
      <c r="K136" s="331">
        <v>0</v>
      </c>
      <c r="L136" s="331">
        <v>0</v>
      </c>
      <c r="M136" s="332">
        <v>0</v>
      </c>
    </row>
    <row r="137" spans="1:15" x14ac:dyDescent="0.2">
      <c r="A137" s="254" t="s">
        <v>117</v>
      </c>
      <c r="B137" s="332">
        <f>SUM(C137:M137)</f>
        <v>8870759556.6700001</v>
      </c>
      <c r="C137" s="334">
        <v>2938493222.4000001</v>
      </c>
      <c r="D137" s="335">
        <v>2444197817.9099998</v>
      </c>
      <c r="E137" s="335">
        <v>3047937966.21</v>
      </c>
      <c r="F137" s="335">
        <v>411483373.52999997</v>
      </c>
      <c r="G137" s="335">
        <v>28647176.620000001</v>
      </c>
      <c r="H137" s="331">
        <v>0</v>
      </c>
      <c r="I137" s="332">
        <v>0</v>
      </c>
      <c r="J137" s="332">
        <v>0</v>
      </c>
      <c r="K137" s="331">
        <v>0</v>
      </c>
      <c r="L137" s="331">
        <v>0</v>
      </c>
      <c r="M137" s="332">
        <v>0</v>
      </c>
    </row>
    <row r="138" spans="1:15" x14ac:dyDescent="0.2">
      <c r="A138" s="254" t="s">
        <v>118</v>
      </c>
      <c r="B138" s="332">
        <f>SUM(C138:M138)</f>
        <v>9683759711.8700008</v>
      </c>
      <c r="C138" s="334">
        <v>5112373287.1999998</v>
      </c>
      <c r="D138" s="335">
        <v>2803808026.2600002</v>
      </c>
      <c r="E138" s="335">
        <v>1518265793.04</v>
      </c>
      <c r="F138" s="335">
        <v>216746786.25</v>
      </c>
      <c r="G138" s="335">
        <v>32565819.120000001</v>
      </c>
      <c r="H138" s="331">
        <v>0</v>
      </c>
      <c r="I138" s="332">
        <v>0</v>
      </c>
      <c r="J138" s="332">
        <v>0</v>
      </c>
      <c r="K138" s="331">
        <v>0</v>
      </c>
      <c r="L138" s="331">
        <v>0</v>
      </c>
      <c r="M138" s="332">
        <v>0</v>
      </c>
    </row>
    <row r="139" spans="1:15" ht="13.5" thickBot="1" x14ac:dyDescent="0.25">
      <c r="A139" s="255" t="s">
        <v>119</v>
      </c>
      <c r="B139" s="336">
        <f>SUM(C139:M139)</f>
        <v>2815756738.3600001</v>
      </c>
      <c r="C139" s="337">
        <v>1639740100.8699999</v>
      </c>
      <c r="D139" s="337">
        <v>852427574.15999997</v>
      </c>
      <c r="E139" s="337">
        <v>275779388.06999999</v>
      </c>
      <c r="F139" s="337">
        <v>42810755.380000003</v>
      </c>
      <c r="G139" s="337">
        <v>4998919.88</v>
      </c>
      <c r="H139" s="338">
        <v>0</v>
      </c>
      <c r="I139" s="336">
        <v>0</v>
      </c>
      <c r="J139" s="336">
        <v>0</v>
      </c>
      <c r="K139" s="338">
        <v>0</v>
      </c>
      <c r="L139" s="338">
        <v>0</v>
      </c>
      <c r="M139" s="336">
        <v>0</v>
      </c>
    </row>
    <row r="140" spans="1:15" ht="13.5" thickTop="1" x14ac:dyDescent="0.2">
      <c r="A140" s="254" t="s">
        <v>4</v>
      </c>
      <c r="B140" s="339">
        <f>SUM(B135:B139)</f>
        <v>58695702819.360001</v>
      </c>
      <c r="C140" s="339">
        <f>SUM(C135:C139)</f>
        <v>19012502261.16</v>
      </c>
      <c r="D140" s="339">
        <f t="shared" ref="D140:M140" si="8">SUM(D135:D139)</f>
        <v>11435302398.779999</v>
      </c>
      <c r="E140" s="339">
        <f t="shared" si="8"/>
        <v>20489188431.200001</v>
      </c>
      <c r="F140" s="339">
        <f t="shared" si="8"/>
        <v>7659062109.4099998</v>
      </c>
      <c r="G140" s="339">
        <f t="shared" si="8"/>
        <v>99647618.810000002</v>
      </c>
      <c r="H140" s="339">
        <f t="shared" si="8"/>
        <v>0</v>
      </c>
      <c r="I140" s="339">
        <f t="shared" si="8"/>
        <v>0</v>
      </c>
      <c r="J140" s="339">
        <f t="shared" si="8"/>
        <v>0</v>
      </c>
      <c r="K140" s="339">
        <f t="shared" si="8"/>
        <v>0</v>
      </c>
      <c r="L140" s="339">
        <f t="shared" si="8"/>
        <v>0</v>
      </c>
      <c r="M140" s="339">
        <f t="shared" si="8"/>
        <v>0</v>
      </c>
      <c r="N140" s="327"/>
    </row>
    <row r="141" spans="1:15" x14ac:dyDescent="0.2">
      <c r="A141" s="178"/>
      <c r="B141" s="340"/>
      <c r="C141" s="340"/>
      <c r="D141" s="340"/>
      <c r="E141" s="340"/>
      <c r="F141" s="340"/>
      <c r="G141" s="340"/>
      <c r="H141" s="340"/>
      <c r="I141" s="340"/>
      <c r="J141" s="340"/>
      <c r="K141" s="340"/>
      <c r="L141" s="340"/>
      <c r="M141" s="340"/>
      <c r="N141" s="307"/>
    </row>
    <row r="142" spans="1:15" x14ac:dyDescent="0.2">
      <c r="A142" s="307"/>
    </row>
    <row r="143" spans="1:15" x14ac:dyDescent="0.2">
      <c r="A143" s="318" t="s">
        <v>121</v>
      </c>
      <c r="B143" s="319"/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20"/>
    </row>
    <row r="144" spans="1:15" x14ac:dyDescent="0.2">
      <c r="A144" s="321"/>
      <c r="B144" s="322" t="s">
        <v>4</v>
      </c>
      <c r="C144" s="323" t="s">
        <v>37</v>
      </c>
      <c r="D144" s="323" t="s">
        <v>38</v>
      </c>
      <c r="E144" s="324" t="s">
        <v>39</v>
      </c>
      <c r="F144" s="325" t="s">
        <v>40</v>
      </c>
      <c r="G144" s="325" t="s">
        <v>41</v>
      </c>
      <c r="H144" s="325" t="s">
        <v>42</v>
      </c>
      <c r="I144" s="325" t="s">
        <v>43</v>
      </c>
      <c r="J144" s="325" t="s">
        <v>44</v>
      </c>
      <c r="K144" s="325" t="s">
        <v>45</v>
      </c>
      <c r="L144" s="325" t="s">
        <v>46</v>
      </c>
      <c r="M144" s="323" t="s">
        <v>47</v>
      </c>
    </row>
    <row r="145" spans="1:14" x14ac:dyDescent="0.2">
      <c r="A145" s="258"/>
      <c r="B145" s="107"/>
      <c r="C145" s="123"/>
      <c r="D145" s="123"/>
      <c r="E145" s="136"/>
      <c r="F145" s="123"/>
      <c r="G145" s="123"/>
      <c r="H145" s="123"/>
      <c r="I145" s="123"/>
      <c r="J145" s="123"/>
      <c r="K145" s="123"/>
      <c r="L145" s="123"/>
      <c r="M145" s="123"/>
    </row>
    <row r="146" spans="1:14" ht="25.5" x14ac:dyDescent="0.2">
      <c r="A146" s="259"/>
      <c r="B146" s="177" t="s">
        <v>16</v>
      </c>
      <c r="C146" s="129" t="s">
        <v>16</v>
      </c>
      <c r="D146" s="129" t="s">
        <v>16</v>
      </c>
      <c r="E146" s="127" t="s">
        <v>16</v>
      </c>
      <c r="F146" s="129" t="s">
        <v>16</v>
      </c>
      <c r="G146" s="129" t="s">
        <v>16</v>
      </c>
      <c r="H146" s="129" t="s">
        <v>16</v>
      </c>
      <c r="I146" s="129" t="s">
        <v>16</v>
      </c>
      <c r="J146" s="129" t="s">
        <v>16</v>
      </c>
      <c r="K146" s="129" t="s">
        <v>16</v>
      </c>
      <c r="L146" s="129" t="s">
        <v>16</v>
      </c>
      <c r="M146" s="129" t="s">
        <v>16</v>
      </c>
    </row>
    <row r="147" spans="1:14" x14ac:dyDescent="0.2">
      <c r="A147" s="254" t="s">
        <v>122</v>
      </c>
      <c r="B147" s="341">
        <f>SUM(C147:M147)</f>
        <v>58673603191.309998</v>
      </c>
      <c r="C147" s="342">
        <v>19002331021.73</v>
      </c>
      <c r="D147" s="342">
        <v>11430619010.15</v>
      </c>
      <c r="E147" s="342">
        <v>20485802431.209999</v>
      </c>
      <c r="F147" s="342">
        <v>7655203109.4099998</v>
      </c>
      <c r="G147" s="342">
        <v>99647618.810000002</v>
      </c>
      <c r="H147" s="343"/>
      <c r="I147" s="343">
        <v>0</v>
      </c>
      <c r="J147" s="343">
        <v>0</v>
      </c>
      <c r="K147" s="343">
        <v>0</v>
      </c>
      <c r="L147" s="343">
        <v>0</v>
      </c>
      <c r="M147" s="344">
        <v>0</v>
      </c>
    </row>
    <row r="148" spans="1:14" x14ac:dyDescent="0.2">
      <c r="A148" s="254" t="s">
        <v>129</v>
      </c>
      <c r="B148" s="345">
        <f>SUM(C148:M148)</f>
        <v>22099628.050000001</v>
      </c>
      <c r="C148" s="346">
        <v>10171239.43</v>
      </c>
      <c r="D148" s="347">
        <v>4683388.62</v>
      </c>
      <c r="E148" s="347">
        <v>3386000</v>
      </c>
      <c r="F148" s="347">
        <v>3859000</v>
      </c>
      <c r="G148" s="347"/>
      <c r="H148" s="348"/>
      <c r="I148" s="348">
        <v>0</v>
      </c>
      <c r="J148" s="348">
        <v>0</v>
      </c>
      <c r="K148" s="348">
        <v>0</v>
      </c>
      <c r="L148" s="348">
        <v>0</v>
      </c>
      <c r="M148" s="349">
        <v>0</v>
      </c>
    </row>
    <row r="149" spans="1:14" ht="13.5" thickBot="1" x14ac:dyDescent="0.25">
      <c r="A149" s="255" t="s">
        <v>123</v>
      </c>
      <c r="B149" s="350">
        <f>SUM(C149:M149)</f>
        <v>0</v>
      </c>
      <c r="C149" s="351">
        <v>0</v>
      </c>
      <c r="D149" s="351">
        <v>0</v>
      </c>
      <c r="E149" s="351">
        <v>0</v>
      </c>
      <c r="F149" s="351">
        <v>0</v>
      </c>
      <c r="G149" s="351">
        <v>0</v>
      </c>
      <c r="H149" s="352">
        <v>0</v>
      </c>
      <c r="I149" s="352">
        <v>0</v>
      </c>
      <c r="J149" s="352">
        <v>0</v>
      </c>
      <c r="K149" s="352">
        <v>0</v>
      </c>
      <c r="L149" s="352">
        <v>0</v>
      </c>
      <c r="M149" s="353">
        <v>0</v>
      </c>
    </row>
    <row r="150" spans="1:14" ht="13.5" thickTop="1" x14ac:dyDescent="0.2">
      <c r="A150" s="254" t="s">
        <v>4</v>
      </c>
      <c r="B150" s="354">
        <f>SUM(B147:B149)</f>
        <v>58695702819.360001</v>
      </c>
      <c r="C150" s="354">
        <f t="shared" ref="C150:M150" si="9">SUM(C147:C149)</f>
        <v>19012502261.16</v>
      </c>
      <c r="D150" s="354">
        <f t="shared" si="9"/>
        <v>11435302398.77</v>
      </c>
      <c r="E150" s="354">
        <f t="shared" si="9"/>
        <v>20489188431.209999</v>
      </c>
      <c r="F150" s="354">
        <f t="shared" si="9"/>
        <v>7659062109.4099998</v>
      </c>
      <c r="G150" s="354">
        <f t="shared" si="9"/>
        <v>99647618.810000002</v>
      </c>
      <c r="H150" s="354">
        <f t="shared" si="9"/>
        <v>0</v>
      </c>
      <c r="I150" s="354">
        <f t="shared" si="9"/>
        <v>0</v>
      </c>
      <c r="J150" s="354">
        <f t="shared" si="9"/>
        <v>0</v>
      </c>
      <c r="K150" s="354">
        <f t="shared" si="9"/>
        <v>0</v>
      </c>
      <c r="L150" s="354">
        <f t="shared" si="9"/>
        <v>0</v>
      </c>
      <c r="M150" s="355">
        <f t="shared" si="9"/>
        <v>0</v>
      </c>
    </row>
    <row r="151" spans="1:14" x14ac:dyDescent="0.2">
      <c r="A151" s="178"/>
      <c r="B151" s="356"/>
      <c r="C151" s="356"/>
      <c r="D151" s="356"/>
      <c r="E151" s="356"/>
      <c r="F151" s="356"/>
      <c r="G151" s="356"/>
      <c r="H151" s="356"/>
      <c r="I151" s="356"/>
      <c r="J151" s="356"/>
      <c r="K151" s="356"/>
      <c r="L151" s="356"/>
      <c r="M151" s="356"/>
    </row>
    <row r="153" spans="1:14" x14ac:dyDescent="0.2">
      <c r="A153" s="318" t="s">
        <v>124</v>
      </c>
      <c r="B153" s="319"/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20"/>
    </row>
    <row r="154" spans="1:14" x14ac:dyDescent="0.2">
      <c r="A154" s="357"/>
      <c r="B154" s="322" t="s">
        <v>4</v>
      </c>
      <c r="C154" s="323" t="s">
        <v>37</v>
      </c>
      <c r="D154" s="323" t="s">
        <v>38</v>
      </c>
      <c r="E154" s="324" t="s">
        <v>39</v>
      </c>
      <c r="F154" s="325" t="s">
        <v>40</v>
      </c>
      <c r="G154" s="325" t="s">
        <v>41</v>
      </c>
      <c r="H154" s="325" t="s">
        <v>42</v>
      </c>
      <c r="I154" s="325" t="s">
        <v>43</v>
      </c>
      <c r="J154" s="325" t="s">
        <v>44</v>
      </c>
      <c r="K154" s="325" t="s">
        <v>45</v>
      </c>
      <c r="L154" s="325" t="s">
        <v>46</v>
      </c>
      <c r="M154" s="323" t="s">
        <v>47</v>
      </c>
    </row>
    <row r="155" spans="1:14" x14ac:dyDescent="0.2">
      <c r="A155" s="261"/>
      <c r="B155" s="107"/>
      <c r="C155" s="123"/>
      <c r="D155" s="123"/>
      <c r="E155" s="136"/>
      <c r="F155" s="123"/>
      <c r="G155" s="123"/>
      <c r="H155" s="123"/>
      <c r="I155" s="123"/>
      <c r="J155" s="123"/>
      <c r="K155" s="123"/>
      <c r="L155" s="123"/>
      <c r="M155" s="123"/>
    </row>
    <row r="156" spans="1:14" ht="25.5" x14ac:dyDescent="0.2">
      <c r="A156" s="259"/>
      <c r="B156" s="177" t="s">
        <v>16</v>
      </c>
      <c r="C156" s="129" t="s">
        <v>16</v>
      </c>
      <c r="D156" s="129" t="s">
        <v>16</v>
      </c>
      <c r="E156" s="127" t="s">
        <v>16</v>
      </c>
      <c r="F156" s="129" t="s">
        <v>16</v>
      </c>
      <c r="G156" s="129" t="s">
        <v>16</v>
      </c>
      <c r="H156" s="129" t="s">
        <v>16</v>
      </c>
      <c r="I156" s="129" t="s">
        <v>16</v>
      </c>
      <c r="J156" s="129" t="s">
        <v>16</v>
      </c>
      <c r="K156" s="129" t="s">
        <v>16</v>
      </c>
      <c r="L156" s="129" t="s">
        <v>16</v>
      </c>
      <c r="M156" s="129" t="s">
        <v>16</v>
      </c>
    </row>
    <row r="157" spans="1:14" x14ac:dyDescent="0.2">
      <c r="A157" s="254" t="s">
        <v>89</v>
      </c>
      <c r="B157" s="341">
        <f>SUM(C157:M157)</f>
        <v>57497742107.049995</v>
      </c>
      <c r="C157" s="342">
        <v>18480758862.509998</v>
      </c>
      <c r="D157" s="342">
        <v>11107713924.809999</v>
      </c>
      <c r="E157" s="342">
        <v>20218571945.139999</v>
      </c>
      <c r="F157" s="342">
        <v>7595854755.7799997</v>
      </c>
      <c r="G157" s="342">
        <v>94842618.810000002</v>
      </c>
      <c r="H157" s="343">
        <v>0</v>
      </c>
      <c r="I157" s="343">
        <v>0</v>
      </c>
      <c r="J157" s="343">
        <v>0</v>
      </c>
      <c r="K157" s="343">
        <v>0</v>
      </c>
      <c r="L157" s="343">
        <v>0</v>
      </c>
      <c r="M157" s="343">
        <v>0</v>
      </c>
      <c r="N157" s="327"/>
    </row>
    <row r="158" spans="1:14" x14ac:dyDescent="0.2">
      <c r="A158" s="254" t="s">
        <v>125</v>
      </c>
      <c r="B158" s="358">
        <f>SUM(C158:M158)</f>
        <v>510594253.04000002</v>
      </c>
      <c r="C158" s="347">
        <v>242204276.55000001</v>
      </c>
      <c r="D158" s="347">
        <v>146721313.31</v>
      </c>
      <c r="E158" s="347">
        <v>108426861.56</v>
      </c>
      <c r="F158" s="347">
        <v>12116801.619999999</v>
      </c>
      <c r="G158" s="347">
        <v>1125000</v>
      </c>
      <c r="H158" s="348">
        <v>0</v>
      </c>
      <c r="I158" s="348">
        <v>0</v>
      </c>
      <c r="J158" s="348">
        <v>0</v>
      </c>
      <c r="K158" s="348">
        <v>0</v>
      </c>
      <c r="L158" s="348">
        <v>0</v>
      </c>
      <c r="M158" s="348">
        <v>0</v>
      </c>
      <c r="N158" s="327"/>
    </row>
    <row r="159" spans="1:14" x14ac:dyDescent="0.2">
      <c r="A159" s="254" t="s">
        <v>126</v>
      </c>
      <c r="B159" s="358">
        <f>SUM(C159:M159)</f>
        <v>442289959.60000002</v>
      </c>
      <c r="C159" s="347">
        <v>164662716.97999999</v>
      </c>
      <c r="D159" s="347">
        <v>129046150.97</v>
      </c>
      <c r="E159" s="347">
        <v>105008298.53</v>
      </c>
      <c r="F159" s="347">
        <v>42222793.119999997</v>
      </c>
      <c r="G159" s="347">
        <v>1350000</v>
      </c>
      <c r="H159" s="348">
        <v>0</v>
      </c>
      <c r="I159" s="348">
        <v>0</v>
      </c>
      <c r="J159" s="348">
        <v>0</v>
      </c>
      <c r="K159" s="348">
        <v>0</v>
      </c>
      <c r="L159" s="348">
        <v>0</v>
      </c>
      <c r="M159" s="348">
        <v>0</v>
      </c>
      <c r="N159" s="327"/>
    </row>
    <row r="160" spans="1:14" ht="13.5" thickBot="1" x14ac:dyDescent="0.25">
      <c r="A160" s="255" t="s">
        <v>127</v>
      </c>
      <c r="B160" s="350">
        <f>SUM(C160:M160)</f>
        <v>245076499.66</v>
      </c>
      <c r="C160" s="351">
        <v>124876405.12</v>
      </c>
      <c r="D160" s="351">
        <v>51821009.689999998</v>
      </c>
      <c r="E160" s="351">
        <v>57181325.969999999</v>
      </c>
      <c r="F160" s="351">
        <v>8867758.8800000008</v>
      </c>
      <c r="G160" s="351">
        <v>2330000</v>
      </c>
      <c r="H160" s="352">
        <v>0</v>
      </c>
      <c r="I160" s="352">
        <v>0</v>
      </c>
      <c r="J160" s="352">
        <v>0</v>
      </c>
      <c r="K160" s="352">
        <v>0</v>
      </c>
      <c r="L160" s="352">
        <v>0</v>
      </c>
      <c r="M160" s="352">
        <v>0</v>
      </c>
      <c r="N160" s="327"/>
    </row>
    <row r="161" spans="1:14" ht="13.5" thickTop="1" x14ac:dyDescent="0.2">
      <c r="A161" s="254" t="s">
        <v>4</v>
      </c>
      <c r="B161" s="354">
        <f>SUM(B157:B160)</f>
        <v>58695702819.349998</v>
      </c>
      <c r="C161" s="354">
        <f>SUM(C157:C160)</f>
        <v>19012502261.159996</v>
      </c>
      <c r="D161" s="354">
        <f t="shared" ref="D161:M161" si="10">SUM(D157:D160)</f>
        <v>11435302398.779999</v>
      </c>
      <c r="E161" s="354">
        <f t="shared" si="10"/>
        <v>20489188431.200001</v>
      </c>
      <c r="F161" s="354">
        <f t="shared" si="10"/>
        <v>7659062109.3999996</v>
      </c>
      <c r="G161" s="354">
        <f t="shared" si="10"/>
        <v>99647618.810000002</v>
      </c>
      <c r="H161" s="354">
        <f t="shared" si="10"/>
        <v>0</v>
      </c>
      <c r="I161" s="354">
        <f t="shared" si="10"/>
        <v>0</v>
      </c>
      <c r="J161" s="354">
        <f t="shared" si="10"/>
        <v>0</v>
      </c>
      <c r="K161" s="354">
        <f t="shared" si="10"/>
        <v>0</v>
      </c>
      <c r="L161" s="354">
        <f t="shared" si="10"/>
        <v>0</v>
      </c>
      <c r="M161" s="354">
        <f t="shared" si="10"/>
        <v>0</v>
      </c>
      <c r="N161" s="327"/>
    </row>
    <row r="162" spans="1:14" x14ac:dyDescent="0.2">
      <c r="A162" s="178"/>
      <c r="B162" s="356"/>
      <c r="C162" s="356"/>
      <c r="D162" s="356"/>
      <c r="E162" s="356"/>
      <c r="F162" s="356"/>
      <c r="G162" s="356"/>
      <c r="H162" s="356"/>
      <c r="I162" s="356"/>
      <c r="J162" s="356"/>
      <c r="K162" s="356"/>
      <c r="L162" s="356"/>
      <c r="M162" s="356"/>
      <c r="N162" s="307"/>
    </row>
    <row r="164" spans="1:14" x14ac:dyDescent="0.2">
      <c r="A164" s="318" t="s">
        <v>128</v>
      </c>
      <c r="B164" s="319"/>
      <c r="C164" s="319"/>
      <c r="D164" s="319"/>
      <c r="E164" s="319"/>
      <c r="F164" s="319"/>
      <c r="G164" s="319"/>
      <c r="H164" s="319"/>
      <c r="I164" s="320"/>
    </row>
    <row r="165" spans="1:14" ht="38.25" x14ac:dyDescent="0.2">
      <c r="A165" s="385" t="s">
        <v>80</v>
      </c>
      <c r="B165" s="385" t="s">
        <v>81</v>
      </c>
      <c r="C165" s="382" t="s">
        <v>82</v>
      </c>
      <c r="D165" s="382" t="s">
        <v>112</v>
      </c>
      <c r="E165" s="382" t="s">
        <v>114</v>
      </c>
      <c r="F165" s="382" t="s">
        <v>83</v>
      </c>
      <c r="G165" s="383" t="s">
        <v>113</v>
      </c>
      <c r="H165" s="384" t="s">
        <v>84</v>
      </c>
      <c r="I165" s="383" t="s">
        <v>85</v>
      </c>
    </row>
    <row r="166" spans="1:14" x14ac:dyDescent="0.2">
      <c r="A166" s="253" t="s">
        <v>98</v>
      </c>
      <c r="B166" s="475" t="s">
        <v>87</v>
      </c>
      <c r="C166" s="343">
        <v>1200000000</v>
      </c>
      <c r="D166" s="482">
        <v>43539</v>
      </c>
      <c r="E166" s="482">
        <v>43905</v>
      </c>
      <c r="F166" s="477" t="s">
        <v>88</v>
      </c>
      <c r="G166" s="475" t="s">
        <v>89</v>
      </c>
      <c r="H166" s="482">
        <v>39898</v>
      </c>
      <c r="I166" s="478">
        <v>11</v>
      </c>
    </row>
    <row r="167" spans="1:14" x14ac:dyDescent="0.2">
      <c r="A167" s="254" t="s">
        <v>100</v>
      </c>
      <c r="B167" s="327" t="s">
        <v>87</v>
      </c>
      <c r="C167" s="348">
        <v>350000000</v>
      </c>
      <c r="D167" s="483">
        <v>42066</v>
      </c>
      <c r="E167" s="483">
        <v>42432</v>
      </c>
      <c r="F167" s="364" t="s">
        <v>88</v>
      </c>
      <c r="G167" s="327" t="s">
        <v>89</v>
      </c>
      <c r="H167" s="483">
        <v>40059</v>
      </c>
      <c r="I167" s="365">
        <v>13</v>
      </c>
    </row>
    <row r="168" spans="1:14" x14ac:dyDescent="0.2">
      <c r="A168" s="254" t="s">
        <v>102</v>
      </c>
      <c r="B168" s="327" t="s">
        <v>87</v>
      </c>
      <c r="C168" s="348">
        <v>1948000000</v>
      </c>
      <c r="D168" s="483">
        <v>43815</v>
      </c>
      <c r="E168" s="483">
        <v>44181</v>
      </c>
      <c r="F168" s="364" t="s">
        <v>92</v>
      </c>
      <c r="G168" s="327" t="s">
        <v>93</v>
      </c>
      <c r="H168" s="483">
        <v>40163</v>
      </c>
      <c r="I168" s="365">
        <v>15</v>
      </c>
    </row>
    <row r="169" spans="1:14" x14ac:dyDescent="0.2">
      <c r="A169" s="254" t="s">
        <v>103</v>
      </c>
      <c r="B169" s="327" t="s">
        <v>87</v>
      </c>
      <c r="C169" s="348">
        <v>827000000</v>
      </c>
      <c r="D169" s="483">
        <v>42060</v>
      </c>
      <c r="E169" s="483">
        <v>42425</v>
      </c>
      <c r="F169" s="364" t="s">
        <v>92</v>
      </c>
      <c r="G169" s="327" t="s">
        <v>93</v>
      </c>
      <c r="H169" s="483">
        <v>40234</v>
      </c>
      <c r="I169" s="365">
        <v>16</v>
      </c>
    </row>
    <row r="170" spans="1:14" x14ac:dyDescent="0.2">
      <c r="A170" s="254" t="s">
        <v>106</v>
      </c>
      <c r="B170" s="327" t="s">
        <v>87</v>
      </c>
      <c r="C170" s="348">
        <v>4610000000</v>
      </c>
      <c r="D170" s="483">
        <v>42493</v>
      </c>
      <c r="E170" s="483">
        <v>42858</v>
      </c>
      <c r="F170" s="364" t="s">
        <v>88</v>
      </c>
      <c r="G170" s="327" t="s">
        <v>89</v>
      </c>
      <c r="H170" s="483">
        <v>40301</v>
      </c>
      <c r="I170" s="365">
        <v>18</v>
      </c>
    </row>
    <row r="171" spans="1:14" x14ac:dyDescent="0.2">
      <c r="A171" s="254" t="s">
        <v>107</v>
      </c>
      <c r="B171" s="327" t="s">
        <v>105</v>
      </c>
      <c r="C171" s="348">
        <v>500000000</v>
      </c>
      <c r="D171" s="483">
        <v>42247</v>
      </c>
      <c r="E171" s="483">
        <v>42613</v>
      </c>
      <c r="F171" s="364" t="s">
        <v>92</v>
      </c>
      <c r="G171" s="327" t="s">
        <v>93</v>
      </c>
      <c r="H171" s="483">
        <v>40421</v>
      </c>
      <c r="I171" s="365">
        <v>19</v>
      </c>
    </row>
    <row r="172" spans="1:14" x14ac:dyDescent="0.2">
      <c r="A172" s="254" t="s">
        <v>108</v>
      </c>
      <c r="B172" s="327" t="s">
        <v>87</v>
      </c>
      <c r="C172" s="348">
        <v>1000000000</v>
      </c>
      <c r="D172" s="483">
        <v>44292</v>
      </c>
      <c r="E172" s="483">
        <v>44657</v>
      </c>
      <c r="F172" s="364" t="s">
        <v>92</v>
      </c>
      <c r="G172" s="327" t="s">
        <v>93</v>
      </c>
      <c r="H172" s="483">
        <v>40639</v>
      </c>
      <c r="I172" s="365">
        <v>20</v>
      </c>
    </row>
    <row r="173" spans="1:14" x14ac:dyDescent="0.2">
      <c r="A173" s="254" t="s">
        <v>109</v>
      </c>
      <c r="B173" s="327" t="s">
        <v>87</v>
      </c>
      <c r="C173" s="348">
        <v>2500000000</v>
      </c>
      <c r="D173" s="483">
        <v>43259</v>
      </c>
      <c r="E173" s="483">
        <v>43624</v>
      </c>
      <c r="F173" s="364" t="s">
        <v>88</v>
      </c>
      <c r="G173" s="327" t="s">
        <v>89</v>
      </c>
      <c r="H173" s="483">
        <v>40702</v>
      </c>
      <c r="I173" s="365">
        <v>21</v>
      </c>
    </row>
    <row r="174" spans="1:14" x14ac:dyDescent="0.2">
      <c r="A174" s="254" t="s">
        <v>110</v>
      </c>
      <c r="B174" s="327" t="s">
        <v>87</v>
      </c>
      <c r="C174" s="348">
        <v>700000000</v>
      </c>
      <c r="D174" s="483">
        <v>43259</v>
      </c>
      <c r="E174" s="483">
        <v>43624</v>
      </c>
      <c r="F174" s="364" t="s">
        <v>92</v>
      </c>
      <c r="G174" s="327" t="s">
        <v>93</v>
      </c>
      <c r="H174" s="483">
        <v>40702</v>
      </c>
      <c r="I174" s="365">
        <v>22</v>
      </c>
    </row>
    <row r="175" spans="1:14" x14ac:dyDescent="0.2">
      <c r="A175" s="254" t="s">
        <v>111</v>
      </c>
      <c r="B175" s="327" t="s">
        <v>87</v>
      </c>
      <c r="C175" s="348">
        <v>906000000</v>
      </c>
      <c r="D175" s="483">
        <v>41935</v>
      </c>
      <c r="E175" s="483">
        <v>42300</v>
      </c>
      <c r="F175" s="364" t="s">
        <v>88</v>
      </c>
      <c r="G175" s="327" t="s">
        <v>89</v>
      </c>
      <c r="H175" s="483">
        <v>40809</v>
      </c>
      <c r="I175" s="365">
        <v>25</v>
      </c>
    </row>
    <row r="176" spans="1:14" x14ac:dyDescent="0.2">
      <c r="A176" s="254" t="s">
        <v>130</v>
      </c>
      <c r="B176" s="327" t="s">
        <v>87</v>
      </c>
      <c r="C176" s="348">
        <v>1500000000</v>
      </c>
      <c r="D176" s="483">
        <v>46308</v>
      </c>
      <c r="E176" s="483">
        <v>46673</v>
      </c>
      <c r="F176" s="364" t="s">
        <v>92</v>
      </c>
      <c r="G176" s="327" t="s">
        <v>93</v>
      </c>
      <c r="H176" s="483">
        <v>40829</v>
      </c>
      <c r="I176" s="365">
        <v>24</v>
      </c>
    </row>
    <row r="177" spans="1:9" x14ac:dyDescent="0.2">
      <c r="A177" s="254" t="s">
        <v>131</v>
      </c>
      <c r="B177" s="327" t="s">
        <v>87</v>
      </c>
      <c r="C177" s="348">
        <v>1235000000</v>
      </c>
      <c r="D177" s="483">
        <v>41974</v>
      </c>
      <c r="E177" s="483">
        <v>42339</v>
      </c>
      <c r="F177" s="364" t="s">
        <v>88</v>
      </c>
      <c r="G177" s="327" t="s">
        <v>89</v>
      </c>
      <c r="H177" s="483">
        <v>40871</v>
      </c>
      <c r="I177" s="365">
        <v>26</v>
      </c>
    </row>
    <row r="178" spans="1:9" x14ac:dyDescent="0.2">
      <c r="A178" s="254" t="s">
        <v>132</v>
      </c>
      <c r="B178" s="327" t="s">
        <v>87</v>
      </c>
      <c r="C178" s="348">
        <v>850000000</v>
      </c>
      <c r="D178" s="483">
        <v>42543</v>
      </c>
      <c r="E178" s="483">
        <v>42908</v>
      </c>
      <c r="F178" s="364" t="s">
        <v>92</v>
      </c>
      <c r="G178" s="327" t="s">
        <v>93</v>
      </c>
      <c r="H178" s="483">
        <v>40899</v>
      </c>
      <c r="I178" s="365">
        <v>27</v>
      </c>
    </row>
    <row r="179" spans="1:9" x14ac:dyDescent="0.2">
      <c r="A179" s="254" t="s">
        <v>133</v>
      </c>
      <c r="B179" s="327" t="s">
        <v>105</v>
      </c>
      <c r="C179" s="348">
        <v>500000000</v>
      </c>
      <c r="D179" s="483">
        <v>42760</v>
      </c>
      <c r="E179" s="483">
        <v>43125</v>
      </c>
      <c r="F179" s="364" t="s">
        <v>92</v>
      </c>
      <c r="G179" s="327" t="s">
        <v>93</v>
      </c>
      <c r="H179" s="483">
        <v>40925</v>
      </c>
      <c r="I179" s="365">
        <v>28</v>
      </c>
    </row>
    <row r="180" spans="1:9" x14ac:dyDescent="0.2">
      <c r="A180" s="254" t="s">
        <v>134</v>
      </c>
      <c r="B180" s="327" t="s">
        <v>87</v>
      </c>
      <c r="C180" s="348">
        <v>1098000000</v>
      </c>
      <c r="D180" s="483">
        <v>42160</v>
      </c>
      <c r="E180" s="483">
        <v>42526</v>
      </c>
      <c r="F180" s="364" t="s">
        <v>88</v>
      </c>
      <c r="G180" s="327" t="s">
        <v>89</v>
      </c>
      <c r="H180" s="483">
        <v>41065</v>
      </c>
      <c r="I180" s="365">
        <v>29</v>
      </c>
    </row>
    <row r="181" spans="1:9" x14ac:dyDescent="0.2">
      <c r="A181" s="254" t="s">
        <v>135</v>
      </c>
      <c r="B181" s="327" t="s">
        <v>87</v>
      </c>
      <c r="C181" s="348">
        <v>1400000000</v>
      </c>
      <c r="D181" s="483">
        <v>42892</v>
      </c>
      <c r="E181" s="483">
        <v>43257</v>
      </c>
      <c r="F181" s="364" t="s">
        <v>88</v>
      </c>
      <c r="G181" s="327" t="s">
        <v>89</v>
      </c>
      <c r="H181" s="483">
        <v>41066</v>
      </c>
      <c r="I181" s="365">
        <v>30</v>
      </c>
    </row>
    <row r="182" spans="1:9" x14ac:dyDescent="0.2">
      <c r="A182" s="254" t="s">
        <v>136</v>
      </c>
      <c r="B182" s="327" t="s">
        <v>105</v>
      </c>
      <c r="C182" s="348">
        <v>650000000</v>
      </c>
      <c r="D182" s="483">
        <v>43635</v>
      </c>
      <c r="E182" s="483">
        <v>44001</v>
      </c>
      <c r="F182" s="364" t="s">
        <v>92</v>
      </c>
      <c r="G182" s="327" t="s">
        <v>93</v>
      </c>
      <c r="H182" s="483">
        <v>41079</v>
      </c>
      <c r="I182" s="365">
        <v>31</v>
      </c>
    </row>
    <row r="183" spans="1:9" x14ac:dyDescent="0.2">
      <c r="A183" s="254" t="s">
        <v>138</v>
      </c>
      <c r="B183" s="327" t="s">
        <v>105</v>
      </c>
      <c r="C183" s="349">
        <v>1000000000</v>
      </c>
      <c r="D183" s="484">
        <v>43045</v>
      </c>
      <c r="E183" s="483">
        <v>43410</v>
      </c>
      <c r="F183" s="364" t="s">
        <v>92</v>
      </c>
      <c r="G183" s="327" t="s">
        <v>93</v>
      </c>
      <c r="H183" s="483">
        <v>41219</v>
      </c>
      <c r="I183" s="365">
        <v>32</v>
      </c>
    </row>
    <row r="184" spans="1:9" x14ac:dyDescent="0.2">
      <c r="A184" s="254" t="s">
        <v>139</v>
      </c>
      <c r="B184" s="459" t="s">
        <v>87</v>
      </c>
      <c r="C184" s="462">
        <v>1000000000</v>
      </c>
      <c r="D184" s="485">
        <v>43802</v>
      </c>
      <c r="E184" s="486">
        <v>44168</v>
      </c>
      <c r="F184" s="364" t="s">
        <v>92</v>
      </c>
      <c r="G184" s="327" t="s">
        <v>93</v>
      </c>
      <c r="H184" s="483">
        <v>41246</v>
      </c>
      <c r="I184" s="365">
        <v>34</v>
      </c>
    </row>
    <row r="185" spans="1:9" s="307" customFormat="1" x14ac:dyDescent="0.2">
      <c r="A185" s="254" t="s">
        <v>140</v>
      </c>
      <c r="B185" s="459" t="s">
        <v>87</v>
      </c>
      <c r="C185" s="462">
        <v>1000000000</v>
      </c>
      <c r="D185" s="485">
        <v>43437</v>
      </c>
      <c r="E185" s="485">
        <v>43802</v>
      </c>
      <c r="F185" s="364" t="s">
        <v>88</v>
      </c>
      <c r="G185" s="365" t="s">
        <v>89</v>
      </c>
      <c r="H185" s="483">
        <v>41246</v>
      </c>
      <c r="I185" s="365">
        <v>35</v>
      </c>
    </row>
    <row r="186" spans="1:9" s="307" customFormat="1" x14ac:dyDescent="0.2">
      <c r="A186" s="254" t="s">
        <v>141</v>
      </c>
      <c r="B186" s="459" t="s">
        <v>87</v>
      </c>
      <c r="C186" s="462">
        <v>5020000000</v>
      </c>
      <c r="D186" s="485">
        <v>43802</v>
      </c>
      <c r="E186" s="485">
        <v>44168</v>
      </c>
      <c r="F186" s="461" t="s">
        <v>88</v>
      </c>
      <c r="G186" s="459" t="s">
        <v>89</v>
      </c>
      <c r="H186" s="485">
        <v>41246</v>
      </c>
      <c r="I186" s="459">
        <v>33</v>
      </c>
    </row>
    <row r="187" spans="1:9" s="307" customFormat="1" x14ac:dyDescent="0.2">
      <c r="A187" s="254" t="s">
        <v>142</v>
      </c>
      <c r="B187" s="459" t="s">
        <v>87</v>
      </c>
      <c r="C187" s="462">
        <v>1000000000</v>
      </c>
      <c r="D187" s="485">
        <v>46769</v>
      </c>
      <c r="E187" s="485">
        <v>47135</v>
      </c>
      <c r="F187" s="461" t="s">
        <v>92</v>
      </c>
      <c r="G187" s="459" t="s">
        <v>93</v>
      </c>
      <c r="H187" s="485">
        <v>41291</v>
      </c>
      <c r="I187" s="459">
        <v>36</v>
      </c>
    </row>
    <row r="188" spans="1:9" s="307" customFormat="1" x14ac:dyDescent="0.2">
      <c r="A188" s="254" t="s">
        <v>143</v>
      </c>
      <c r="B188" s="459" t="s">
        <v>105</v>
      </c>
      <c r="C188" s="462">
        <v>1000000000</v>
      </c>
      <c r="D188" s="485">
        <v>44956</v>
      </c>
      <c r="E188" s="485">
        <v>45321</v>
      </c>
      <c r="F188" s="461" t="s">
        <v>92</v>
      </c>
      <c r="G188" s="459" t="s">
        <v>93</v>
      </c>
      <c r="H188" s="485">
        <v>41304</v>
      </c>
      <c r="I188" s="459">
        <v>37</v>
      </c>
    </row>
    <row r="189" spans="1:9" s="307" customFormat="1" x14ac:dyDescent="0.2">
      <c r="A189" s="254" t="s">
        <v>146</v>
      </c>
      <c r="B189" s="459" t="s">
        <v>87</v>
      </c>
      <c r="C189" s="462">
        <v>2830000000</v>
      </c>
      <c r="D189" s="485">
        <v>44181</v>
      </c>
      <c r="E189" s="485">
        <v>44546</v>
      </c>
      <c r="F189" s="461" t="s">
        <v>88</v>
      </c>
      <c r="G189" s="459" t="s">
        <v>89</v>
      </c>
      <c r="H189" s="485">
        <v>41500</v>
      </c>
      <c r="I189" s="459">
        <v>38</v>
      </c>
    </row>
    <row r="190" spans="1:9" s="307" customFormat="1" x14ac:dyDescent="0.2">
      <c r="A190" s="269" t="s">
        <v>147</v>
      </c>
      <c r="B190" s="365" t="s">
        <v>87</v>
      </c>
      <c r="C190" s="349">
        <v>550000000</v>
      </c>
      <c r="D190" s="486">
        <v>44181</v>
      </c>
      <c r="E190" s="486">
        <v>44546</v>
      </c>
      <c r="F190" s="461" t="s">
        <v>92</v>
      </c>
      <c r="G190" s="459" t="s">
        <v>93</v>
      </c>
      <c r="H190" s="485">
        <v>41506</v>
      </c>
      <c r="I190" s="459">
        <v>39</v>
      </c>
    </row>
    <row r="191" spans="1:9" x14ac:dyDescent="0.2">
      <c r="A191" s="269" t="s">
        <v>148</v>
      </c>
      <c r="B191" s="365" t="s">
        <v>87</v>
      </c>
      <c r="C191" s="349">
        <v>150000000</v>
      </c>
      <c r="D191" s="486">
        <v>47002</v>
      </c>
      <c r="E191" s="486">
        <v>47367</v>
      </c>
      <c r="F191" s="481" t="s">
        <v>92</v>
      </c>
      <c r="G191" s="365" t="s">
        <v>93</v>
      </c>
      <c r="H191" s="486">
        <v>41523</v>
      </c>
      <c r="I191" s="459">
        <v>40</v>
      </c>
    </row>
    <row r="192" spans="1:9" x14ac:dyDescent="0.2">
      <c r="A192" s="269" t="s">
        <v>149</v>
      </c>
      <c r="B192" s="365" t="s">
        <v>151</v>
      </c>
      <c r="C192" s="349">
        <v>700000000</v>
      </c>
      <c r="D192" s="486">
        <v>43437</v>
      </c>
      <c r="E192" s="486">
        <v>43802</v>
      </c>
      <c r="F192" s="481" t="s">
        <v>88</v>
      </c>
      <c r="G192" s="365" t="s">
        <v>89</v>
      </c>
      <c r="H192" s="486">
        <v>41611</v>
      </c>
      <c r="I192" s="459">
        <v>41</v>
      </c>
    </row>
    <row r="193" spans="1:10" x14ac:dyDescent="0.2">
      <c r="A193" s="178" t="s">
        <v>150</v>
      </c>
      <c r="B193" s="327" t="s">
        <v>151</v>
      </c>
      <c r="C193" s="348">
        <v>300000000</v>
      </c>
      <c r="D193" s="483">
        <v>43437</v>
      </c>
      <c r="E193" s="483">
        <v>43802</v>
      </c>
      <c r="F193" s="364" t="s">
        <v>92</v>
      </c>
      <c r="G193" s="327" t="s">
        <v>93</v>
      </c>
      <c r="H193" s="483">
        <v>41611</v>
      </c>
      <c r="I193" s="327">
        <v>42</v>
      </c>
      <c r="J193" s="327"/>
    </row>
    <row r="194" spans="1:10" x14ac:dyDescent="0.2">
      <c r="A194" s="479" t="s">
        <v>186</v>
      </c>
      <c r="B194" s="372" t="s">
        <v>105</v>
      </c>
      <c r="C194" s="369">
        <v>500000000</v>
      </c>
      <c r="D194" s="487">
        <v>44267</v>
      </c>
      <c r="E194" s="487">
        <v>44632</v>
      </c>
      <c r="F194" s="480" t="s">
        <v>92</v>
      </c>
      <c r="G194" s="372" t="s">
        <v>93</v>
      </c>
      <c r="H194" s="488">
        <v>41710</v>
      </c>
      <c r="I194" s="463">
        <v>43</v>
      </c>
    </row>
    <row r="196" spans="1:10" x14ac:dyDescent="0.2">
      <c r="C196" s="467"/>
    </row>
  </sheetData>
  <mergeCells count="6">
    <mergeCell ref="G94:L94"/>
    <mergeCell ref="A5:F5"/>
    <mergeCell ref="A14:F14"/>
    <mergeCell ref="A23:F23"/>
    <mergeCell ref="A58:F58"/>
    <mergeCell ref="A94:F9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0B7B8DE2217A499CFD92F3765560A9" ma:contentTypeVersion="1" ma:contentTypeDescription="Opprett et nytt dokument." ma:contentTypeScope="" ma:versionID="19a01dd6c1900f96976f3fec1ed35a65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9125984ca4dd73f9f0fcde01e1c05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Planlagt startdato" ma:internalName="PublishingStartDate">
      <xsd:simpleType>
        <xsd:restriction base="dms:Unknown"/>
      </xsd:simpleType>
    </xsd:element>
    <xsd:element name="PublishingExpirationDate" ma:index="9" nillable="true" ma:displayName="Planlagt utløpsda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 ma:readOnly="tru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419FDCC-1E2D-4A61-A1A1-7D57EDBD2E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3D043B9-99E0-43D1-B879-C131A8AD143F}">
  <ds:schemaRefs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3163F12-9379-46E4-8048-EFB84DE77FF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0BF2C4A-0DEE-44D8-BE4D-53103E3730F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21</vt:i4>
      </vt:variant>
    </vt:vector>
  </HeadingPairs>
  <TitlesOfParts>
    <vt:vector size="21" baseType="lpstr">
      <vt:lpstr>2016Q1</vt:lpstr>
      <vt:lpstr>2015Q4</vt:lpstr>
      <vt:lpstr>2015Q3</vt:lpstr>
      <vt:lpstr>2015Q2</vt:lpstr>
      <vt:lpstr>2015Q1</vt:lpstr>
      <vt:lpstr>2014Q4</vt:lpstr>
      <vt:lpstr>2014Q3</vt:lpstr>
      <vt:lpstr>2014Q2</vt:lpstr>
      <vt:lpstr>2014Q1</vt:lpstr>
      <vt:lpstr>2013Q4</vt:lpstr>
      <vt:lpstr>2013Q3</vt:lpstr>
      <vt:lpstr>2013Q2</vt:lpstr>
      <vt:lpstr>2013Q1</vt:lpstr>
      <vt:lpstr>2012Q4</vt:lpstr>
      <vt:lpstr>2012Q3</vt:lpstr>
      <vt:lpstr>2012Q2</vt:lpstr>
      <vt:lpstr>2012Q1</vt:lpstr>
      <vt:lpstr>2011Q4</vt:lpstr>
      <vt:lpstr>2011Q3</vt:lpstr>
      <vt:lpstr>2011Q2</vt:lpstr>
      <vt:lpstr>2010Q3</vt:lpstr>
    </vt:vector>
  </TitlesOfParts>
  <Company>Terra Gruppen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Sandem</dc:creator>
  <cp:lastModifiedBy>Magnus Sandem</cp:lastModifiedBy>
  <dcterms:created xsi:type="dcterms:W3CDTF">2011-01-07T10:25:27Z</dcterms:created>
  <dcterms:modified xsi:type="dcterms:W3CDTF">2016-05-18T11:15:22Z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</Properties>
</file>