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Eika Boligkreditt\Presentasjoner\Innlån\2019\HTT\Q3\"/>
    </mc:Choice>
  </mc:AlternateContent>
  <xr:revisionPtr revIDLastSave="0" documentId="13_ncr:1_{A600499C-9555-4120-BCCA-980CD026108C}" xr6:coauthVersionLast="45" xr6:coauthVersionMax="45" xr10:uidLastSave="{00000000-0000-0000-0000-000000000000}"/>
  <bookViews>
    <workbookView xWindow="-120" yWindow="-120" windowWidth="29040" windowHeight="1719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Introduction!$B$2:$J$36</definedName>
    <definedName name="_xlnm.Print_Titles" localSheetId="4">Disclaimer!$2:$2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M20" i="14"/>
  <c r="M21" i="14"/>
  <c r="N20" i="14"/>
  <c r="N21" i="14"/>
  <c r="O20" i="14"/>
  <c r="O21" i="14"/>
  <c r="L20" i="14"/>
  <c r="L21" i="14"/>
  <c r="F161" i="9"/>
  <c r="F160" i="9"/>
  <c r="F171" i="9"/>
  <c r="F172" i="9"/>
  <c r="F173" i="9"/>
  <c r="F174" i="9"/>
  <c r="F170" i="9"/>
  <c r="F151" i="9"/>
  <c r="F150" i="9"/>
  <c r="F100" i="9"/>
  <c r="F101" i="9"/>
  <c r="F102" i="9"/>
  <c r="F103" i="9"/>
  <c r="F104" i="9"/>
  <c r="F105" i="9"/>
  <c r="F106" i="9"/>
  <c r="F107" i="9"/>
  <c r="F108" i="9"/>
  <c r="F109" i="9"/>
  <c r="F110" i="9"/>
  <c r="F111" i="9"/>
  <c r="F112" i="9"/>
  <c r="F113" i="9"/>
  <c r="F114" i="9"/>
  <c r="F115" i="9"/>
  <c r="F116" i="9"/>
  <c r="F117" i="9"/>
  <c r="F99" i="9"/>
  <c r="C207" i="8"/>
  <c r="C53" i="8"/>
  <c r="C56" i="8"/>
  <c r="C39" i="8"/>
  <c r="C38" i="8"/>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<sst xmlns="http://schemas.openxmlformats.org/spreadsheetml/2006/main" count="1828" uniqueCount="1267">
  <si>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</si>
  <si>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</si>
  <si>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</si>
  <si>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</si>
  <si>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</si>
  <si>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</si>
  <si>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</si>
  <si>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</si>
  <si>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</si>
  <si>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</si>
  <si>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</si>
  <si>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</si>
  <si>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</si>
  <si>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</si>
  <si>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</si>
  <si>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</si>
  <si>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</si>
  <si>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</si>
  <si>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</si>
  <si>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</si>
  <si>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</si>
  <si>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</si>
  <si>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</si>
  <si>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</si>
  <si>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</si>
  <si>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</si>
  <si>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</si>
  <si>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</si>
  <si>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</si>
  <si>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</si>
  <si>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</si>
  <si>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</si>
  <si>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</si>
  <si>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</si>
  <si>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</si>
  <si>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</si>
  <si>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</si>
  <si>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</si>
  <si>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</si>
  <si>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</si>
  <si>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</si>
  <si>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</si>
  <si>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</si>
  <si>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</si>
  <si>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</si>
  <si>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</si>
  <si>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</si>
  <si>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</si>
  <si>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</si>
  <si>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</si>
  <si>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</si>
  <si>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</si>
  <si>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</si>
  <si>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</si>
  <si>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</si>
  <si>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</si>
  <si>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</si>
  <si>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</si>
  <si>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</si>
  <si>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</si>
  <si>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</si>
  <si>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</si>
  <si>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</si>
  <si>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</si>
  <si>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</si>
  <si>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</si>
  <si>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</si>
  <si>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</si>
  <si>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</si>
  <si>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</si>
  <si>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</si>
  <si>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</si>
  <si>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</si>
  <si>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</si>
  <si>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</si>
  <si>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</si>
  <si>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</si>
  <si>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</si>
  <si>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</si>
  <si>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</si>
  <si>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</si>
  <si>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</si>
  <si>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</si>
  <si>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</si>
  <si>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</si>
  <si>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</si>
  <si>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</si>
  <si>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</si>
  <si>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</si>
  <si>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</si>
  <si>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</si>
  <si>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</si>
  <si>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</si>
  <si>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</si>
  <si>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</si>
  <si>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</si>
  <si>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</si>
  <si>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</si>
  <si>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</si>
  <si>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</si>
  <si>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</si>
  <si>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</si>
  <si>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</si>
  <si>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</si>
  <si>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</si>
  <si>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</si>
  <si>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</si>
  <si>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</si>
  <si>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</si>
  <si>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</si>
  <si>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</si>
  <si>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</si>
  <si>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</si>
  <si>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</si>
  <si>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</si>
  <si>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</si>
  <si>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</si>
  <si>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</si>
  <si>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</si>
  <si>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</si>
  <si>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</si>
  <si>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</si>
  <si>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</si>
  <si>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</si>
  <si>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</si>
  <si>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</si>
  <si>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</si>
  <si>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</si>
  <si>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</si>
  <si>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</si>
  <si>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</si>
  <si>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</si>
  <si>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</si>
  <si>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</si>
  <si>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</si>
  <si>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</si>
  <si>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</si>
  <si>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</si>
  <si>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</si>
  <si>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</si>
  <si>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</si>
  <si>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</si>
  <si>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</si>
  <si>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</si>
  <si>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</si>
  <si>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</si>
  <si>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</si>
  <si>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</si>
  <si>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</si>
  <si>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</si>
  <si>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</si>
  <si>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</si>
  <si>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</si>
  <si>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</si>
  <si>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</si>
  <si>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</si>
  <si>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</si>
  <si>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</si>
  <si>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</si>
  <si>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</si>
  <si>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</si>
  <si>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</si>
  <si>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</si>
  <si>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</si>
  <si>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</si>
  <si>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</si>
  <si>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</si>
  <si>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</si>
  <si>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</si>
  <si>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</si>
  <si>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</si>
  <si>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</si>
  <si>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</si>
  <si>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</si>
  <si>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</si>
  <si>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</si>
  <si>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</si>
  <si>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</si>
  <si>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</si>
  <si>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</si>
  <si>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</si>
  <si>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</si>
  <si>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</si>
  <si>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</si>
  <si>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</si>
  <si>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</si>
  <si>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</si>
  <si>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</si>
  <si>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</si>
  <si>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</si>
  <si>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</si>
  <si>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</si>
  <si>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</si>
  <si>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</si>
  <si>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</si>
  <si>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</si>
  <si>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</si>
  <si>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</si>
  <si>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</si>
  <si>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</si>
  <si>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</si>
  <si>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</si>
  <si>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</si>
  <si>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</si>
  <si>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</si>
  <si>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</si>
  <si>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</si>
  <si>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</si>
  <si>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</si>
  <si>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</si>
  <si>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</si>
  <si>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</si>
  <si>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</si>
  <si>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</si>
  <si>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</si>
  <si>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</si>
  <si>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</si>
  <si>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</si>
  <si>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</si>
  <si>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</si>
  <si>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</si>
  <si>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</si>
  <si>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</si>
  <si>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</si>
  <si>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</si>
  <si>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</si>
  <si>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</si>
  <si>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</si>
  <si>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</si>
  <si>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</si>
  <si>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</si>
  <si>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</si>
  <si>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</si>
  <si>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</si>
  <si>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</si>
  <si>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</si>
  <si>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</si>
  <si>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</si>
  <si>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</si>
  <si>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</si>
  <si>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</si>
  <si>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</si>
  <si>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</si>
  <si>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</si>
  <si>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</si>
  <si>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</si>
  <si>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</si>
  <si>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</si>
  <si>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</si>
  <si>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</si>
  <si>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</si>
  <si>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</si>
  <si>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</si>
  <si>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</si>
  <si>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</si>
  <si>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</si>
  <si>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</si>
  <si>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</si>
  <si>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</si>
  <si>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</si>
  <si>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</si>
  <si>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</si>
  <si>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</si>
  <si>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</si>
  <si>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</si>
  <si>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</si>
  <si>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</si>
  <si>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</si>
  <si>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</si>
  <si>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</si>
  <si>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</si>
  <si>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</si>
  <si>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</si>
  <si>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</si>
  <si>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</si>
  <si>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</si>
  <si>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</si>
  <si>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</si>
  <si>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</si>
  <si>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</si>
  <si>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</si>
  <si>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</si>
  <si>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</si>
  <si>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</si>
  <si>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</si>
  <si>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</si>
  <si>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</si>
  <si>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</si>
  <si>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</si>
  <si>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</si>
  <si>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</si>
  <si>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</si>
  <si>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</si>
  <si>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</si>
  <si>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</si>
  <si>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</si>
  <si>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</si>
  <si>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</si>
  <si>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</si>
  <si>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</si>
  <si>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</si>
  <si>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</si>
  <si>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</si>
  <si>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</si>
  <si>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</si>
  <si>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</si>
  <si>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</si>
  <si>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</si>
  <si>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</si>
  <si>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</si>
  <si>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</si>
  <si>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</si>
  <si>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</si>
  <si>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</si>
  <si>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</si>
  <si>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</si>
  <si>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</si>
  <si>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</si>
  <si>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</si>
  <si>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</si>
  <si>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</si>
  <si>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</si>
  <si>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</si>
  <si>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</si>
  <si>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</si>
  <si>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</si>
  <si>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</si>
  <si>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</si>
  <si>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</si>
  <si>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</si>
  <si>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</si>
  <si>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</si>
  <si>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</si>
  <si>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</si>
  <si>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</si>
  <si>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</si>
  <si>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</si>
  <si>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</si>
  <si>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</si>
  <si>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</si>
  <si>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</si>
  <si>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</si>
  <si>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</si>
  <si>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</si>
  <si>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</si>
  <si>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</si>
  <si>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</si>
  <si>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</si>
  <si>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</si>
  <si>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</si>
  <si>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</si>
  <si>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</si>
  <si>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</si>
  <si>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</si>
  <si>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</si>
  <si>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</si>
  <si>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</si>
  <si>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</si>
  <si>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</si>
  <si>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</si>
  <si>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</si>
  <si>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</si>
  <si>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</si>
  <si>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</si>
  <si>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</si>
  <si>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</si>
  <si>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</si>
  <si>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</si>
  <si>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</si>
  <si>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</si>
  <si>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</si>
  <si>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</si>
  <si>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</si>
  <si>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</si>
  <si>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</si>
  <si>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</si>
  <si>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</si>
  <si>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</si>
  <si>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</si>
  <si>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</si>
  <si>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</si>
  <si>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</si>
  <si>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</si>
  <si>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</si>
  <si>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</si>
  <si>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</si>
  <si>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</si>
  <si>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</si>
  <si>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</si>
  <si>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</si>
  <si>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</si>
  <si>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</si>
  <si>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</si>
  <si>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</si>
  <si>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</si>
  <si>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</si>
  <si>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</si>
  <si>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</si>
  <si>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</si>
  <si>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</si>
  <si>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</si>
  <si>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</si>
  <si>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</si>
  <si>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</si>
  <si>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</si>
  <si>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</si>
  <si>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</si>
  <si>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</si>
  <si>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</si>
  <si>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</si>
  <si>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</si>
  <si>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</si>
  <si>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</si>
  <si>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</si>
  <si>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</si>
  <si>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</si>
  <si>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</si>
  <si>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</si>
  <si>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</si>
  <si>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</si>
  <si>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</si>
  <si>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</si>
  <si>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</si>
  <si>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</si>
  <si>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</si>
  <si>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</si>
  <si>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</si>
  <si>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</si>
  <si>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</si>
  <si>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</si>
  <si>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</si>
  <si>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</si>
  <si>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</si>
  <si>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</si>
  <si>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</si>
  <si>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</si>
  <si>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</si>
  <si>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</si>
  <si>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</si>
  <si>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</si>
  <si>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</si>
  <si>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</si>
  <si>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</si>
  <si>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</si>
  <si>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</si>
  <si>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</si>
  <si>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</si>
  <si>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</si>
  <si>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</si>
  <si>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</si>
  <si>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</si>
  <si>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</si>
  <si>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</si>
  <si>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</si>
  <si>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</si>
  <si>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</si>
  <si>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</si>
  <si>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</si>
  <si>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</si>
  <si>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</si>
  <si>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</si>
  <si>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</si>
  <si>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</si>
  <si>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</si>
  <si>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</si>
  <si>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</si>
  <si>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</si>
  <si>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</si>
  <si>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</si>
  <si>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</si>
  <si>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</si>
  <si>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</si>
  <si>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</si>
  <si>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</si>
  <si>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</si>
  <si>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</si>
  <si>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</si>
  <si>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</si>
  <si>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</si>
  <si>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</si>
  <si>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</si>
  <si>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</si>
  <si>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</si>
  <si>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</si>
  <si>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</si>
  <si>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</si>
  <si>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</si>
  <si>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</si>
  <si>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</si>
  <si>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</si>
  <si>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</si>
  <si>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</si>
  <si>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</si>
  <si>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</si>
  <si>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</si>
  <si>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</si>
  <si>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</si>
  <si>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</si>
  <si>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</si>
  <si>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</si>
  <si>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</si>
  <si>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</si>
  <si>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</si>
  <si>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</si>
  <si>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</si>
  <si>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</si>
  <si>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</si>
  <si>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</si>
  <si>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</si>
  <si>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</si>
  <si>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</si>
  <si>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</si>
  <si>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</si>
  <si>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</si>
  <si>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</si>
  <si>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</si>
  <si>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</si>
  <si>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</si>
  <si>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</si>
  <si>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</si>
  <si>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</si>
  <si>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</si>
  <si>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</si>
  <si>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</si>
  <si>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</si>
  <si>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</si>
  <si>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</si>
  <si>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</si>
  <si>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</si>
  <si>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</si>
  <si>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</si>
  <si>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</si>
  <si>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</si>
  <si>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</si>
  <si>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</si>
  <si>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</si>
  <si>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</si>
  <si>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</si>
  <si>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</si>
  <si>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</si>
  <si>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</si>
  <si>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</si>
  <si>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</si>
  <si>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</si>
  <si>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</si>
  <si>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</si>
  <si>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</si>
  <si>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</si>
  <si>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</si>
  <si>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</si>
  <si>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</si>
  <si>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</si>
  <si>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</si>
  <si>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</si>
  <si>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</si>
  <si>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</si>
  <si>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</si>
  <si>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</si>
  <si>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</si>
  <si>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</si>
  <si>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</si>
  <si>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</si>
  <si>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</si>
  <si>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</si>
  <si>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</si>
  <si>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</si>
  <si>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</si>
  <si>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</si>
  <si>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</si>
  <si>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</si>
  <si>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</si>
  <si>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</si>
  <si>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</si>
  <si>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</si>
  <si>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</si>
  <si>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</si>
  <si>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</si>
  <si>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</si>
  <si>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</si>
  <si>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</si>
  <si>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</si>
  <si>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</si>
  <si>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</si>
  <si>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</si>
  <si>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</si>
  <si>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</si>
  <si>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</si>
  <si>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</si>
  <si>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</si>
  <si>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</si>
  <si>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</si>
  <si>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</si>
  <si>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</si>
  <si>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</si>
  <si>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</si>
  <si>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</si>
  <si>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</si>
  <si>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</si>
  <si>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</si>
  <si>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</si>
  <si>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</si>
  <si>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</si>
  <si>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</si>
  <si>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</si>
  <si>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</si>
  <si>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</si>
  <si>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</si>
  <si>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</si>
  <si>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</si>
  <si>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</si>
  <si>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</si>
  <si>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</si>
  <si>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</si>
  <si>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</si>
  <si>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</si>
  <si>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</si>
  <si>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</si>
  <si>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</si>
  <si>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</si>
  <si>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</si>
  <si>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</si>
  <si>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</si>
  <si>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</si>
  <si>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</si>
  <si>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</si>
  <si>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</si>
  <si>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</si>
  <si>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</si>
  <si>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</si>
  <si>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</si>
  <si>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</si>
  <si>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</si>
  <si>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</si>
  <si>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</si>
  <si>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</si>
  <si>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</si>
  <si>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</si>
  <si>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</si>
  <si>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</si>
  <si>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</si>
  <si>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</si>
  <si>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</si>
  <si>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</si>
  <si>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</si>
  <si>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</si>
  <si>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</si>
  <si>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</si>
  <si>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</si>
  <si>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</si>
  <si>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</si>
  <si>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</si>
  <si>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</si>
  <si>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</si>
  <si>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</si>
  <si>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</si>
  <si>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</si>
  <si>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</si>
  <si>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</si>
  <si>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</si>
  <si>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</si>
  <si>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</si>
  <si>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</si>
  <si>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</si>
  <si>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</si>
  <si>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</si>
  <si>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</si>
  <si>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</si>
  <si>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</si>
  <si>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</si>
  <si>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</si>
  <si>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</si>
  <si>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</si>
  <si>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</si>
  <si>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</si>
  <si>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</si>
  <si>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</si>
  <si>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</si>
  <si>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</si>
  <si>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</si>
  <si>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</si>
  <si>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</si>
  <si>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</si>
  <si>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</si>
  <si>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</si>
  <si>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</si>
  <si>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</si>
  <si>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</si>
  <si>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</si>
  <si>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</si>
  <si>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</si>
  <si>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</si>
  <si>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</si>
  <si>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</si>
  <si>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</si>
  <si>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</si>
  <si>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</si>
  <si>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</si>
  <si>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</si>
  <si>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</si>
  <si>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</si>
  <si>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</si>
  <si>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</si>
  <si>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</si>
  <si>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</si>
  <si>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</si>
  <si>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</si>
  <si>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</si>
  <si>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</si>
  <si>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</si>
  <si>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</si>
  <si>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</si>
  <si>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</si>
  <si>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</si>
  <si>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</si>
  <si>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</si>
  <si>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</si>
  <si>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</si>
  <si>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</si>
  <si>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</si>
  <si>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</si>
  <si>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</si>
  <si>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</si>
  <si>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</si>
  <si>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</si>
  <si>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</si>
  <si>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</si>
  <si>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</si>
  <si>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</si>
  <si>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</si>
  <si>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</si>
  <si>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</si>
  <si>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</si>
  <si>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</si>
  <si>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</si>
  <si>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</si>
  <si>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</si>
  <si>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</si>
  <si>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</si>
  <si>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</si>
  <si>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</si>
  <si>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</si>
  <si>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</si>
  <si>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</si>
  <si>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</si>
  <si>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</si>
  <si>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</si>
  <si>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</si>
  <si>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</si>
  <si>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</si>
  <si>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</si>
  <si>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</si>
  <si>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</si>
  <si>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</si>
  <si>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</si>
  <si>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</si>
  <si>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</si>
  <si>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</si>
  <si>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</si>
  <si>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</si>
  <si>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</si>
  <si>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</si>
  <si>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</si>
  <si>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</si>
  <si>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</si>
  <si>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</si>
  <si>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</si>
  <si>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</si>
  <si>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</si>
  <si>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</si>
  <si>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</si>
  <si>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</si>
  <si>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</si>
  <si>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</si>
  <si>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</si>
  <si>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</si>
  <si>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</si>
  <si>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</si>
  <si>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</si>
  <si>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</si>
  <si>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</si>
  <si>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</si>
  <si>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</si>
  <si>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</si>
  <si>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</si>
  <si>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</si>
  <si>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</si>
  <si>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</si>
  <si>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</si>
  <si>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</si>
  <si>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</si>
  <si>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</si>
  <si>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</si>
  <si>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</si>
  <si>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</si>
  <si>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</si>
  <si>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</si>
  <si>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</si>
  <si>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</si>
  <si>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</si>
  <si>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</si>
  <si>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</si>
  <si>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</si>
  <si>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</si>
  <si>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</si>
  <si>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</si>
  <si>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</si>
  <si>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</si>
  <si>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</si>
  <si>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</si>
  <si>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</si>
  <si>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</si>
  <si>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</si>
  <si>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</si>
  <si>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</si>
  <si>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</si>
  <si>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</si>
  <si>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</si>
  <si>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</si>
  <si>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</si>
  <si>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</si>
  <si>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</si>
  <si>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</si>
  <si>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</si>
  <si>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</si>
  <si>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</si>
  <si>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</si>
  <si>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</si>
  <si>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</si>
  <si>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</si>
  <si>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</si>
  <si>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</si>
  <si>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</si>
  <si>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</si>
  <si>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</si>
  <si>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</si>
  <si>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</si>
  <si>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</si>
  <si>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</si>
  <si>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</si>
  <si>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</si>
  <si>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</si>
  <si>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</si>
  <si>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</si>
  <si>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</si>
  <si>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</si>
  <si>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</si>
  <si>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</si>
  <si>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</si>
  <si>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</si>
  <si>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</si>
  <si>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</si>
  <si>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</si>
  <si>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</si>
  <si>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</si>
  <si>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</si>
  <si>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</si>
  <si>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</si>
  <si>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</si>
  <si>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</si>
  <si>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</si>
  <si>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</si>
  <si>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</si>
  <si>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</si>
  <si>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</si>
  <si>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</si>
  <si>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</si>
  <si>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</si>
  <si>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</si>
  <si>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</si>
  <si>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</si>
  <si>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</si>
  <si>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</si>
  <si>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</si>
  <si>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</si>
  <si>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</si>
  <si>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</si>
  <si>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</si>
  <si>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</si>
  <si>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</si>
  <si>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</si>
  <si>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</si>
  <si>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</si>
  <si>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</si>
  <si>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</si>
  <si>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</si>
  <si>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</si>
  <si>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</si>
  <si>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</si>
  <si>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</si>
  <si>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</si>
  <si>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</si>
  <si>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</si>
  <si>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</si>
  <si>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</si>
  <si>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</si>
  <si>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</si>
  <si>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</si>
  <si>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</si>
  <si>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</si>
  <si>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</si>
  <si>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</si>
  <si>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</si>
  <si>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</si>
  <si>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</si>
  <si>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</si>
  <si>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</si>
  <si>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</si>
  <si>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</si>
  <si>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</si>
  <si>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</si>
  <si>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</si>
  <si>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</si>
  <si>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</si>
  <si>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</si>
  <si>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</si>
  <si>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</si>
  <si>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</si>
  <si>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</si>
  <si>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</si>
  <si>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</si>
  <si>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</si>
  <si>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</si>
  <si>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</si>
  <si>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</si>
  <si>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</si>
  <si>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</si>
  <si>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</si>
  <si>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</si>
  <si>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</si>
  <si>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</si>
  <si>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</si>
  <si>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</si>
  <si>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</si>
  <si>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</si>
  <si>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</si>
  <si>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</si>
  <si>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</si>
  <si>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</si>
  <si>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</si>
  <si>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</si>
  <si>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</si>
  <si>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</si>
  <si>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</si>
  <si>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</si>
  <si>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</si>
  <si>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</si>
  <si>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</si>
  <si>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</si>
  <si>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</si>
  <si>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</si>
  <si>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</si>
  <si>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</si>
  <si>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</si>
  <si>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</si>
  <si>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</si>
  <si>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</si>
  <si>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</si>
  <si>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</si>
  <si>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</si>
  <si>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</si>
  <si>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</si>
  <si>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</si>
  <si>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</si>
  <si>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</si>
  <si>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</si>
  <si>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</si>
  <si>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</si>
  <si>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</si>
  <si>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</si>
  <si>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</si>
  <si>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</si>
  <si>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</si>
  <si>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</si>
  <si>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</si>
  <si>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</si>
  <si>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</si>
  <si>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</si>
  <si>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</si>
  <si>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</si>
  <si>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</si>
  <si>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</si>
  <si>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</si>
  <si>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</si>
  <si>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</si>
  <si>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</si>
  <si>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</si>
  <si>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</si>
  <si>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</si>
  <si>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</si>
  <si>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</si>
  <si>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</si>
  <si>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</si>
  <si>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</si>
  <si>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</si>
  <si>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</si>
  <si>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</si>
  <si>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</si>
  <si>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</si>
  <si>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</si>
  <si>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</si>
  <si>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</si>
  <si>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</si>
  <si>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</si>
  <si>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</si>
  <si>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</si>
  <si>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</si>
  <si>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</si>
  <si>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</si>
  <si>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</si>
  <si>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</si>
  <si>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</si>
  <si>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</si>
  <si>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</si>
  <si>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</si>
  <si>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</si>
  <si>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</si>
  <si>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</si>
  <si>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</si>
  <si>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</si>
  <si>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</si>
  <si>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</si>
  <si>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</si>
  <si>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</si>
  <si>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</si>
  <si>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</si>
  <si>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</si>
  <si>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</si>
  <si>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</si>
  <si>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</si>
  <si>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</si>
  <si>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</si>
  <si>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</si>
  <si>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</si>
  <si>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</si>
  <si>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</si>
  <si>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</si>
  <si>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</si>
  <si>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</si>
  <si>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</si>
  <si>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</si>
  <si>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</si>
  <si>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</si>
  <si>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</si>
  <si>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</si>
  <si>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</si>
  <si>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</si>
  <si>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</si>
  <si>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</si>
  <si>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</si>
  <si>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</si>
  <si>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</si>
  <si>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</si>
  <si>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</si>
  <si>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</si>
  <si>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</si>
  <si>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</si>
  <si>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</si>
  <si>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</si>
  <si>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</si>
  <si>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</si>
  <si>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</si>
  <si>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</si>
  <si>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</si>
  <si>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</si>
  <si>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</si>
  <si>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</si>
  <si>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</si>
  <si>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</si>
  <si>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</si>
  <si>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</si>
  <si>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</si>
  <si>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</si>
  <si>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</si>
  <si>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</si>
  <si>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</si>
  <si>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</si>
  <si>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</si>
  <si>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</si>
  <si>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</si>
  <si>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</si>
  <si>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</si>
  <si>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</si>
  <si>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</si>
  <si>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</si>
  <si>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</si>
  <si>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</si>
  <si>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</si>
  <si>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</si>
  <si>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</si>
  <si>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</si>
  <si>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</si>
  <si>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</si>
  <si>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</si>
  <si>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</si>
  <si>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</si>
  <si>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</si>
  <si>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</si>
  <si>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</si>
  <si>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</si>
  <si>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</si>
  <si>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</si>
  <si>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</si>
  <si>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</si>
  <si>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</si>
  <si>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</si>
  <si>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</si>
  <si>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</si>
  <si>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</si>
  <si>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</si>
  <si>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</si>
  <si>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</si>
  <si>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</si>
  <si>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</si>
  <si>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</si>
  <si>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</si>
  <si>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</si>
  <si>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</si>
  <si>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</si>
  <si>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</si>
  <si>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</si>
  <si>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</si>
  <si>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</si>
  <si>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</si>
  <si>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</si>
  <si>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</si>
  <si>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</si>
  <si>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</si>
  <si>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</si>
  <si>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</si>
  <si>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</si>
  <si>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</si>
  <si>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</si>
  <si>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</si>
  <si>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</si>
  <si>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</si>
  <si>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</si>
  <si>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</si>
  <si>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</si>
  <si>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</si>
  <si>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</si>
  <si>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</si>
  <si>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</si>
  <si>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</si>
  <si>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</si>
  <si>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</si>
  <si>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</si>
  <si>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</si>
  <si>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</si>
  <si>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</si>
  <si>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</si>
  <si>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</si>
  <si>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</si>
  <si>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</si>
  <si>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</si>
  <si>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</si>
  <si>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</si>
  <si>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</si>
  <si>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</si>
  <si>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</si>
  <si>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</si>
  <si>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</si>
  <si>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</si>
  <si>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</si>
  <si>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</si>
  <si>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</si>
  <si>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</si>
  <si>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</si>
  <si>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</si>
  <si>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</si>
  <si>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</si>
  <si>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</si>
  <si>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</si>
  <si>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</si>
  <si>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</si>
  <si>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</si>
  <si>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</si>
  <si>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</si>
  <si>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</si>
  <si>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</si>
  <si>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</si>
  <si>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</si>
  <si>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</si>
  <si>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</si>
  <si>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</si>
  <si>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</si>
  <si>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</si>
  <si>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</si>
  <si>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</si>
  <si>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</si>
  <si>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</si>
  <si>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</si>
  <si>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</si>
  <si>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</si>
  <si>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Eika Boligkreditt AS</t>
  </si>
  <si>
    <t>https://eikbol.no/</t>
  </si>
  <si>
    <t>Covered Bond Label</t>
  </si>
  <si>
    <t>Y</t>
  </si>
  <si>
    <t>External</t>
  </si>
  <si>
    <t>Akershus</t>
  </si>
  <si>
    <t>Aust-Agder</t>
  </si>
  <si>
    <t>Buskerud</t>
  </si>
  <si>
    <t>Finnmark</t>
  </si>
  <si>
    <t>Hedmark</t>
  </si>
  <si>
    <t>Hordaland</t>
  </si>
  <si>
    <t>More og Romsdal</t>
  </si>
  <si>
    <t>Nordland</t>
  </si>
  <si>
    <t>Oppland</t>
  </si>
  <si>
    <t>Oslo</t>
  </si>
  <si>
    <t>Ostfold</t>
  </si>
  <si>
    <t>Rogaland</t>
  </si>
  <si>
    <t>Sogn og Fjordane</t>
  </si>
  <si>
    <t>Telemark</t>
  </si>
  <si>
    <t>Trondelag</t>
  </si>
  <si>
    <t>Vest-Agder</t>
  </si>
  <si>
    <t>Vestfold</t>
  </si>
  <si>
    <t>Svalbard</t>
  </si>
  <si>
    <t>Trom</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</si>
  <si>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</si>
  <si>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</si>
  <si>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</si>
  <si>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</si>
  <si>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</si>
  <si>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</si>
  <si>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</si>
  <si>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</si>
  <si>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</si>
  <si>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</si>
  <si>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</si>
  <si>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</si>
  <si>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</si>
  <si>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</si>
  <si>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</si>
  <si>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</si>
  <si>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</si>
  <si>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</si>
  <si>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</si>
  <si>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</si>
  <si>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</si>
  <si>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</si>
  <si>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</si>
  <si>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</si>
  <si>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</si>
  <si>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</si>
  <si>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</si>
  <si>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</si>
  <si>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</si>
  <si>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</si>
  <si>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</si>
  <si>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</si>
  <si>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</si>
  <si>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</si>
  <si>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</si>
  <si>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</si>
  <si>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</si>
  <si>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</si>
  <si>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</si>
  <si>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</si>
  <si>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</si>
  <si>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</si>
  <si>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</si>
  <si>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</si>
  <si>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</si>
  <si>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</si>
  <si>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</si>
  <si>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Reporting Date: 12/11/19</t>
  </si>
  <si>
    <t>Cut-off Date: 30/09/19</t>
  </si>
  <si>
    <t>Eika Boligkreditt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</si>
</sst>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_ ;\-#,##0.0\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0" fillId="0" borderId="0" xfId="0" applyFont="1" applyAlignment="1"/>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1" fillId="0" borderId="0" xfId="0" applyFont="1" applyBorder="1"/>
    <xf numFmtId="0" fontId="0" fillId="0" borderId="18" xfId="0" applyFont="1" applyBorder="1"/>
    <xf numFmtId="0" fontId="0" fillId="0" borderId="19" xfId="0" applyFont="1" applyBorder="1"/>
    <xf numFmtId="0" fontId="0" fillId="0" borderId="0" xfId="0" applyFont="1" applyBorder="1"/>
    <xf numFmtId="0" fontId="0" fillId="0" borderId="0" xfId="0" applyFont="1" applyBorder="1" applyAlignment="1"/>
    <xf numFmtId="0" fontId="43" fillId="0" borderId="19" xfId="0" applyFont="1" applyBorder="1" applyAlignment="1"/>
    <xf numFmtId="0" fontId="44" fillId="0" borderId="19" xfId="0" applyFont="1" applyBorder="1"/>
    <xf numFmtId="10" fontId="0" fillId="0" borderId="24"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10" fontId="0" fillId="0" borderId="27" xfId="0" applyNumberFormat="1" applyFont="1" applyFill="1" applyBorder="1" applyAlignment="1">
      <alignment horizontal="center" vertical="center"/>
    </xf>
    <xf numFmtId="0" fontId="0" fillId="0" borderId="0" xfId="0" applyFont="1" applyFill="1"/>
    <xf numFmtId="10" fontId="0" fillId="0" borderId="0" xfId="1" applyNumberFormat="1" applyFont="1" applyFill="1"/>
    <xf numFmtId="0" fontId="43" fillId="0" borderId="19" xfId="0" applyFont="1" applyBorder="1"/>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168" fontId="2" fillId="0" borderId="23" xfId="9" applyNumberFormat="1" applyFont="1" applyFill="1" applyBorder="1" applyAlignment="1">
      <alignment horizontal="center" vertical="center" wrapText="1"/>
    </xf>
    <xf numFmtId="166" fontId="0" fillId="0" borderId="24" xfId="0" applyNumberFormat="1" applyFont="1" applyFill="1" applyBorder="1" applyAlignment="1">
      <alignment horizontal="center" vertical="center"/>
    </xf>
    <xf numFmtId="168" fontId="2" fillId="0" borderId="0" xfId="9"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0" fillId="0" borderId="0" xfId="0" applyFont="1" applyFill="1" applyAlignment="1" applyProtection="1">
      <alignment horizontal="center" wrapText="1"/>
    </xf>
    <xf numFmtId="167" fontId="2" fillId="0" borderId="0" xfId="0" applyNumberFormat="1" applyFont="1" applyFill="1" applyBorder="1" applyAlignment="1" applyProtection="1">
      <alignment horizontal="center" vertical="center" wrapText="1"/>
    </xf>
    <xf numFmtId="0" fontId="3" fillId="0" borderId="0" xfId="0" applyFont="1"/>
    <xf numFmtId="9" fontId="3" fillId="0" borderId="0" xfId="1" applyFont="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40" fillId="0" borderId="15" xfId="0" applyFont="1" applyBorder="1" applyAlignment="1">
      <alignment horizontal="center"/>
    </xf>
    <xf numFmtId="0" fontId="42" fillId="0" borderId="0" xfId="0" applyFont="1" applyBorder="1" applyAlignment="1">
      <alignment horizontal="center"/>
    </xf>
    <xf numFmtId="0" fontId="0" fillId="7" borderId="20" xfId="0" applyFont="1" applyFill="1" applyBorder="1" applyAlignment="1">
      <alignment horizontal="left" vertic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8" xfId="0" applyFont="1" applyBorder="1" applyAlignment="1">
      <alignment horizontal="center"/>
    </xf>
    <xf numFmtId="0" fontId="0" fillId="0" borderId="19" xfId="0" applyFont="1" applyBorder="1" applyAlignment="1">
      <alignment horizontal="center"/>
    </xf>
    <xf numFmtId="0" fontId="0" fillId="0" borderId="29" xfId="0" applyFont="1" applyBorder="1" applyAlignment="1">
      <alignment horizontal="center"/>
    </xf>
    <xf numFmtId="0" fontId="0" fillId="7" borderId="24" xfId="0" applyFill="1" applyBorder="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257738</xdr:colOff>
      <xdr:row>39</xdr:row>
      <xdr:rowOff>47611</xdr:rowOff>
    </xdr:from>
    <xdr:to>
      <xdr:col>12</xdr:col>
      <xdr:colOff>125650</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2A6594E5-D660-47E5-A0F4-7C341D08603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24938" y="76009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7" t="s">
        <v>1192</v>
      </c>
      <c r="F6" s="177"/>
      <c r="G6" s="177"/>
      <c r="H6" s="7"/>
      <c r="I6" s="7"/>
      <c r="J6" s="8"/>
    </row>
    <row r="7" spans="2:10" ht="26.25" x14ac:dyDescent="0.25">
      <c r="B7" s="6"/>
      <c r="C7" s="7"/>
      <c r="D7" s="7"/>
      <c r="E7" s="7"/>
      <c r="F7" s="11" t="s">
        <v>2</v>
      </c>
      <c r="G7" s="7"/>
      <c r="H7" s="7"/>
      <c r="I7" s="7"/>
      <c r="J7" s="8"/>
    </row>
    <row r="8" spans="2:10" ht="26.25" x14ac:dyDescent="0.25">
      <c r="B8" s="6"/>
      <c r="C8" s="7"/>
      <c r="D8" s="7"/>
      <c r="E8" s="7"/>
      <c r="F8" s="11" t="s">
        <v>1266</v>
      </c>
      <c r="G8" s="7"/>
      <c r="H8" s="7"/>
      <c r="I8" s="7"/>
      <c r="J8" s="8"/>
    </row>
    <row r="9" spans="2:10" ht="21" x14ac:dyDescent="0.25">
      <c r="B9" s="6"/>
      <c r="C9" s="7"/>
      <c r="D9" s="7"/>
      <c r="E9" s="7"/>
      <c r="F9" s="12" t="s">
        <v>1264</v>
      </c>
      <c r="G9" s="7"/>
      <c r="H9" s="7"/>
      <c r="I9" s="7"/>
      <c r="J9" s="8"/>
    </row>
    <row r="10" spans="2:10" ht="21" x14ac:dyDescent="0.25">
      <c r="B10" s="6"/>
      <c r="C10" s="7"/>
      <c r="D10" s="7"/>
      <c r="E10" s="7"/>
      <c r="F10" s="12" t="s">
        <v>1265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0" t="s">
        <v>15</v>
      </c>
      <c r="E24" s="181" t="s">
        <v>16</v>
      </c>
      <c r="F24" s="181"/>
      <c r="G24" s="181"/>
      <c r="H24" s="181"/>
      <c r="I24" s="7"/>
      <c r="J24" s="8"/>
    </row>
    <row r="25" spans="2:10" x14ac:dyDescent="0.25">
      <c r="B25" s="6"/>
      <c r="C25" s="7"/>
      <c r="D25" s="7"/>
      <c r="E25" s="15"/>
      <c r="F25" s="15"/>
      <c r="G25" s="15"/>
      <c r="H25" s="7"/>
      <c r="I25" s="7"/>
      <c r="J25" s="8"/>
    </row>
    <row r="26" spans="2:10" x14ac:dyDescent="0.25">
      <c r="B26" s="6"/>
      <c r="C26" s="7"/>
      <c r="D26" s="180" t="s">
        <v>17</v>
      </c>
      <c r="E26" s="181"/>
      <c r="F26" s="181"/>
      <c r="G26" s="181"/>
      <c r="H26" s="181"/>
      <c r="I26" s="7"/>
      <c r="J26" s="8"/>
    </row>
    <row r="27" spans="2:10" x14ac:dyDescent="0.25">
      <c r="B27" s="6"/>
      <c r="C27" s="7"/>
      <c r="D27" s="16"/>
      <c r="E27" s="16"/>
      <c r="F27" s="16"/>
      <c r="G27" s="16"/>
      <c r="H27" s="16"/>
      <c r="I27" s="7"/>
      <c r="J27" s="8"/>
    </row>
    <row r="28" spans="2:10" x14ac:dyDescent="0.25">
      <c r="B28" s="6"/>
      <c r="C28" s="7"/>
      <c r="D28" s="180" t="s">
        <v>18</v>
      </c>
      <c r="E28" s="181" t="s">
        <v>16</v>
      </c>
      <c r="F28" s="181"/>
      <c r="G28" s="181"/>
      <c r="H28" s="181"/>
      <c r="I28" s="7"/>
      <c r="J28" s="8"/>
    </row>
    <row r="29" spans="2:10" x14ac:dyDescent="0.25">
      <c r="B29" s="6"/>
      <c r="C29" s="7"/>
      <c r="D29" s="15"/>
      <c r="E29" s="15"/>
      <c r="F29" s="15"/>
      <c r="G29" s="15"/>
      <c r="H29" s="15"/>
      <c r="I29" s="7"/>
      <c r="J29" s="8"/>
    </row>
    <row r="30" spans="2:10" x14ac:dyDescent="0.25">
      <c r="B30" s="6"/>
      <c r="C30" s="7"/>
      <c r="D30" s="180" t="s">
        <v>19</v>
      </c>
      <c r="E30" s="181" t="s">
        <v>16</v>
      </c>
      <c r="F30" s="181"/>
      <c r="G30" s="181"/>
      <c r="H30" s="181"/>
      <c r="I30" s="7"/>
      <c r="J30" s="8"/>
    </row>
    <row r="31" spans="2:10" x14ac:dyDescent="0.25">
      <c r="B31" s="6"/>
      <c r="C31" s="7"/>
      <c r="D31" s="7"/>
      <c r="E31" s="7"/>
      <c r="F31" s="7"/>
      <c r="G31" s="7"/>
      <c r="H31" s="7"/>
      <c r="I31" s="7"/>
      <c r="J31" s="8"/>
    </row>
    <row r="32" spans="2:10" x14ac:dyDescent="0.25">
      <c r="B32" s="6"/>
      <c r="C32" s="7"/>
      <c r="D32" s="178" t="s">
        <v>20</v>
      </c>
      <c r="E32" s="179"/>
      <c r="F32" s="179"/>
      <c r="G32" s="179"/>
      <c r="H32" s="179"/>
      <c r="I32" s="7"/>
      <c r="J32" s="8"/>
    </row>
    <row r="33" spans="2:10" x14ac:dyDescent="0.25">
      <c r="B33" s="6"/>
      <c r="C33" s="7"/>
      <c r="D33" s="7"/>
      <c r="E33" s="7"/>
      <c r="F33" s="14"/>
      <c r="G33" s="7"/>
      <c r="H33" s="7"/>
      <c r="I33" s="7"/>
      <c r="J33" s="8"/>
    </row>
    <row r="34" spans="2:10" x14ac:dyDescent="0.25">
      <c r="B34" s="6"/>
      <c r="C34" s="7"/>
      <c r="D34" s="147"/>
      <c r="E34" s="147"/>
      <c r="F34" s="147"/>
      <c r="G34" s="147"/>
      <c r="H34" s="147"/>
      <c r="I34" s="7"/>
      <c r="J34" s="8"/>
    </row>
    <row r="35" spans="2:10" x14ac:dyDescent="0.25">
      <c r="B35" s="6"/>
      <c r="C35" s="7"/>
      <c r="D35" s="147"/>
      <c r="E35" s="147"/>
      <c r="F35" s="147"/>
      <c r="G35" s="147"/>
      <c r="H35" s="147"/>
      <c r="I35" s="7"/>
      <c r="J35" s="8"/>
    </row>
    <row r="36" spans="2:10" ht="15.75" thickBot="1" x14ac:dyDescent="0.3">
      <c r="B36" s="17"/>
      <c r="C36" s="18"/>
      <c r="D36" s="18"/>
      <c r="E36" s="18"/>
      <c r="F36" s="18"/>
      <c r="G36" s="18"/>
      <c r="H36" s="18"/>
      <c r="I36" s="18"/>
      <c r="J36"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1148</v>
      </c>
      <c r="B1" s="136"/>
      <c r="C1" s="23"/>
      <c r="D1" s="23"/>
      <c r="E1" s="23"/>
      <c r="F1" s="144" t="s">
        <v>1177</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168</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2</v>
      </c>
      <c r="E14" s="31"/>
      <c r="F14" s="31"/>
      <c r="H14" s="23"/>
      <c r="L14" s="23"/>
      <c r="M14" s="23"/>
    </row>
    <row r="15" spans="1:13" x14ac:dyDescent="0.25">
      <c r="A15" s="25" t="s">
        <v>33</v>
      </c>
      <c r="B15" s="39" t="s">
        <v>34</v>
      </c>
      <c r="C15" s="25" t="s">
        <v>1193</v>
      </c>
      <c r="E15" s="31"/>
      <c r="F15" s="31"/>
      <c r="H15" s="23"/>
      <c r="L15" s="23"/>
      <c r="M15" s="23"/>
    </row>
    <row r="16" spans="1:13" x14ac:dyDescent="0.25">
      <c r="A16" s="25" t="s">
        <v>35</v>
      </c>
      <c r="B16" s="39" t="s">
        <v>36</v>
      </c>
      <c r="C16" s="25" t="s">
        <v>1194</v>
      </c>
      <c r="E16" s="31"/>
      <c r="F16" s="31"/>
      <c r="H16" s="23"/>
      <c r="L16" s="23"/>
      <c r="M16" s="23"/>
    </row>
    <row r="17" spans="1:13" x14ac:dyDescent="0.25">
      <c r="A17" s="25" t="s">
        <v>37</v>
      </c>
      <c r="B17" s="39" t="s">
        <v>38</v>
      </c>
      <c r="C17" s="148">
        <v>43738</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98" t="s">
        <v>1196</v>
      </c>
      <c r="D27" s="42"/>
      <c r="E27" s="42"/>
      <c r="F27" s="42"/>
      <c r="H27" s="23"/>
      <c r="L27" s="23"/>
      <c r="M27" s="23"/>
    </row>
    <row r="28" spans="1:13" x14ac:dyDescent="0.25">
      <c r="A28" s="25" t="s">
        <v>51</v>
      </c>
      <c r="B28" s="41" t="s">
        <v>52</v>
      </c>
      <c r="C28" s="98" t="s">
        <v>1196</v>
      </c>
      <c r="D28" s="42"/>
      <c r="E28" s="42"/>
      <c r="F28" s="42"/>
      <c r="H28" s="23"/>
      <c r="L28" s="23"/>
      <c r="M28" s="23"/>
    </row>
    <row r="29" spans="1:13" x14ac:dyDescent="0.25">
      <c r="A29" s="25" t="s">
        <v>53</v>
      </c>
      <c r="B29" s="41" t="s">
        <v>54</v>
      </c>
      <c r="C29" s="149" t="s">
        <v>1195</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1130</v>
      </c>
      <c r="C38" s="139">
        <f>95081746402/1000000</f>
        <v>95081.746402000004</v>
      </c>
      <c r="F38" s="42"/>
      <c r="H38" s="23"/>
      <c r="L38" s="23"/>
      <c r="M38" s="23"/>
    </row>
    <row r="39" spans="1:13" x14ac:dyDescent="0.25">
      <c r="A39" s="25" t="s">
        <v>63</v>
      </c>
      <c r="B39" s="42" t="s">
        <v>64</v>
      </c>
      <c r="C39" s="139">
        <f>84967550000/1000000</f>
        <v>84967.55</v>
      </c>
      <c r="F39" s="42"/>
      <c r="H39" s="23"/>
      <c r="L39" s="23"/>
      <c r="M39" s="23"/>
    </row>
    <row r="40" spans="1:13" outlineLevel="1" x14ac:dyDescent="0.25">
      <c r="A40" s="25" t="s">
        <v>65</v>
      </c>
      <c r="B40" s="48" t="s">
        <v>66</v>
      </c>
      <c r="C40" s="98" t="s">
        <v>954</v>
      </c>
      <c r="F40" s="42"/>
      <c r="H40" s="23"/>
      <c r="L40" s="23"/>
      <c r="M40" s="23"/>
    </row>
    <row r="41" spans="1:13" outlineLevel="1" x14ac:dyDescent="0.25">
      <c r="A41" s="25" t="s">
        <v>68</v>
      </c>
      <c r="B41" s="48" t="s">
        <v>69</v>
      </c>
      <c r="C41" s="98" t="s">
        <v>954</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2" t="s">
        <v>1131</v>
      </c>
      <c r="D44" s="44" t="s">
        <v>73</v>
      </c>
      <c r="E44" s="46"/>
      <c r="F44" s="47" t="s">
        <v>74</v>
      </c>
      <c r="G44" s="47" t="s">
        <v>75</v>
      </c>
      <c r="H44" s="23"/>
      <c r="L44" s="23"/>
      <c r="M44" s="23"/>
    </row>
    <row r="45" spans="1:13" x14ac:dyDescent="0.25">
      <c r="A45" s="25" t="s">
        <v>8</v>
      </c>
      <c r="B45" s="42" t="s">
        <v>76</v>
      </c>
      <c r="C45" s="114">
        <v>0.02</v>
      </c>
      <c r="D45" s="172">
        <f>IF(OR(C38="[For completion]",C39="[For completion]"),"Please complete G.3.1.1 and G.3.1.2",(C38/C39-1))</f>
        <v>0.1190359896454587</v>
      </c>
      <c r="E45" s="61"/>
      <c r="F45" s="61" t="s">
        <v>32</v>
      </c>
      <c r="G45" s="25" t="s">
        <v>67</v>
      </c>
      <c r="H45" s="23"/>
      <c r="L45" s="23"/>
      <c r="M45" s="23"/>
    </row>
    <row r="46" spans="1:13" outlineLevel="1" x14ac:dyDescent="0.25">
      <c r="A46" s="25" t="s">
        <v>77</v>
      </c>
      <c r="B46" s="40" t="s">
        <v>78</v>
      </c>
      <c r="C46" s="61"/>
      <c r="D46" s="61"/>
      <c r="E46" s="61"/>
      <c r="F46" s="61"/>
      <c r="G46" s="61"/>
      <c r="H46" s="23"/>
      <c r="L46" s="23"/>
      <c r="M46" s="23"/>
    </row>
    <row r="47" spans="1:13" outlineLevel="1" x14ac:dyDescent="0.25">
      <c r="A47" s="25" t="s">
        <v>79</v>
      </c>
      <c r="B47" s="40" t="s">
        <v>80</v>
      </c>
      <c r="C47" s="61"/>
      <c r="D47" s="61"/>
      <c r="E47" s="61"/>
      <c r="F47" s="61"/>
      <c r="G47" s="61"/>
      <c r="H47" s="23"/>
      <c r="L47" s="23"/>
      <c r="M47" s="23"/>
    </row>
    <row r="48" spans="1:13" outlineLevel="1" x14ac:dyDescent="0.25">
      <c r="A48" s="25" t="s">
        <v>81</v>
      </c>
      <c r="B48" s="40"/>
      <c r="C48" s="61"/>
      <c r="D48" s="61"/>
      <c r="E48" s="61"/>
      <c r="F48" s="61"/>
      <c r="G48" s="61"/>
      <c r="H48" s="23"/>
      <c r="L48" s="23"/>
      <c r="M48" s="23"/>
    </row>
    <row r="49" spans="1:13" outlineLevel="1" x14ac:dyDescent="0.25">
      <c r="A49" s="25" t="s">
        <v>82</v>
      </c>
      <c r="B49" s="40"/>
      <c r="C49" s="61"/>
      <c r="D49" s="61"/>
      <c r="E49" s="61"/>
      <c r="F49" s="61"/>
      <c r="G49" s="61"/>
      <c r="H49" s="23"/>
      <c r="L49" s="23"/>
      <c r="M49" s="23"/>
    </row>
    <row r="50" spans="1:13" outlineLevel="1" x14ac:dyDescent="0.25">
      <c r="A50" s="25" t="s">
        <v>83</v>
      </c>
      <c r="B50" s="40"/>
      <c r="C50" s="61"/>
      <c r="D50" s="61"/>
      <c r="E50" s="61"/>
      <c r="F50" s="61"/>
      <c r="G50" s="61"/>
      <c r="H50" s="23"/>
      <c r="L50" s="23"/>
      <c r="M50" s="23"/>
    </row>
    <row r="51" spans="1:13" outlineLevel="1" x14ac:dyDescent="0.25">
      <c r="A51" s="25" t="s">
        <v>84</v>
      </c>
      <c r="B51" s="40"/>
      <c r="C51" s="61"/>
      <c r="D51" s="61"/>
      <c r="E51" s="61"/>
      <c r="F51" s="61"/>
      <c r="G51" s="61"/>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39">
        <f>83801582649/1000000</f>
        <v>83801.582649000004</v>
      </c>
      <c r="E53" s="49"/>
      <c r="F53" s="50">
        <f>IF($C$58=0,"",IF(C53="[for completion]","",C53/$C$58))</f>
        <v>0.88136351949923031</v>
      </c>
      <c r="G53" s="50"/>
      <c r="H53" s="23"/>
      <c r="L53" s="23"/>
      <c r="M53" s="23"/>
    </row>
    <row r="54" spans="1:13" x14ac:dyDescent="0.25">
      <c r="A54" s="25" t="s">
        <v>89</v>
      </c>
      <c r="B54" s="42" t="s">
        <v>90</v>
      </c>
      <c r="C54" s="139"/>
      <c r="E54" s="49"/>
      <c r="F54" s="50">
        <f>IF($C$58=0,"",IF(C54="[for completion]","",C54/$C$58))</f>
        <v>0</v>
      </c>
      <c r="G54" s="50"/>
      <c r="H54" s="23"/>
      <c r="L54" s="23"/>
      <c r="M54" s="23"/>
    </row>
    <row r="55" spans="1:13" x14ac:dyDescent="0.25">
      <c r="A55" s="25" t="s">
        <v>91</v>
      </c>
      <c r="B55" s="42" t="s">
        <v>92</v>
      </c>
      <c r="C55" s="139"/>
      <c r="E55" s="49"/>
      <c r="F55" s="112">
        <f t="shared" ref="F55:F56" si="0">IF($C$58=0,"",IF(C55="[for completion]","",C55/$C$58))</f>
        <v>0</v>
      </c>
      <c r="G55" s="50"/>
      <c r="H55" s="23"/>
      <c r="L55" s="23"/>
      <c r="M55" s="23"/>
    </row>
    <row r="56" spans="1:13" x14ac:dyDescent="0.25">
      <c r="A56" s="25" t="s">
        <v>93</v>
      </c>
      <c r="B56" s="42" t="s">
        <v>94</v>
      </c>
      <c r="C56" s="139">
        <f>11280163753/1000000</f>
        <v>11280.163753000001</v>
      </c>
      <c r="E56" s="49"/>
      <c r="F56" s="112">
        <f t="shared" si="0"/>
        <v>0.11863648050076968</v>
      </c>
      <c r="G56" s="50"/>
      <c r="H56" s="23"/>
      <c r="L56" s="23"/>
      <c r="M56" s="23"/>
    </row>
    <row r="57" spans="1:13" x14ac:dyDescent="0.25">
      <c r="A57" s="25" t="s">
        <v>95</v>
      </c>
      <c r="B57" s="25" t="s">
        <v>96</v>
      </c>
      <c r="C57" s="139"/>
      <c r="E57" s="49"/>
      <c r="F57" s="50">
        <f>IF($C$58=0,"",IF(C57="[for completion]","",C57/$C$58))</f>
        <v>0</v>
      </c>
      <c r="G57" s="50"/>
      <c r="H57" s="23"/>
      <c r="L57" s="23"/>
      <c r="M57" s="23"/>
    </row>
    <row r="58" spans="1:13" x14ac:dyDescent="0.25">
      <c r="A58" s="25" t="s">
        <v>97</v>
      </c>
      <c r="B58" s="51" t="s">
        <v>98</v>
      </c>
      <c r="C58" s="140">
        <f>SUM(C53:C57)</f>
        <v>95081.746402000004</v>
      </c>
      <c r="D58" s="49"/>
      <c r="E58" s="49"/>
      <c r="F58" s="52">
        <f>SUM(F53:F57)</f>
        <v>1</v>
      </c>
      <c r="G58" s="50"/>
      <c r="H58" s="23"/>
      <c r="L58" s="23"/>
      <c r="M58" s="23"/>
    </row>
    <row r="59" spans="1:13" outlineLevel="1" x14ac:dyDescent="0.25">
      <c r="A59" s="25" t="s">
        <v>99</v>
      </c>
      <c r="B59" s="53" t="s">
        <v>100</v>
      </c>
      <c r="C59" s="139"/>
      <c r="E59" s="49"/>
      <c r="F59" s="50">
        <f t="shared" ref="F59:F64" si="1">IF($C$58=0,"",IF(C59="[for completion]","",C59/$C$58))</f>
        <v>0</v>
      </c>
      <c r="G59" s="50"/>
      <c r="H59" s="23"/>
      <c r="L59" s="23"/>
      <c r="M59" s="23"/>
    </row>
    <row r="60" spans="1:13" outlineLevel="1" x14ac:dyDescent="0.25">
      <c r="A60" s="25" t="s">
        <v>101</v>
      </c>
      <c r="B60" s="53" t="s">
        <v>100</v>
      </c>
      <c r="C60" s="139"/>
      <c r="E60" s="49"/>
      <c r="F60" s="50">
        <f t="shared" si="1"/>
        <v>0</v>
      </c>
      <c r="G60" s="50"/>
      <c r="H60" s="23"/>
      <c r="L60" s="23"/>
      <c r="M60" s="23"/>
    </row>
    <row r="61" spans="1:13" outlineLevel="1" x14ac:dyDescent="0.25">
      <c r="A61" s="25" t="s">
        <v>102</v>
      </c>
      <c r="B61" s="53" t="s">
        <v>100</v>
      </c>
      <c r="C61" s="139"/>
      <c r="E61" s="49"/>
      <c r="F61" s="50">
        <f t="shared" si="1"/>
        <v>0</v>
      </c>
      <c r="G61" s="50"/>
      <c r="H61" s="23"/>
      <c r="L61" s="23"/>
      <c r="M61" s="23"/>
    </row>
    <row r="62" spans="1:13" outlineLevel="1" x14ac:dyDescent="0.25">
      <c r="A62" s="25" t="s">
        <v>103</v>
      </c>
      <c r="B62" s="53" t="s">
        <v>100</v>
      </c>
      <c r="C62" s="139"/>
      <c r="E62" s="49"/>
      <c r="F62" s="50">
        <f t="shared" si="1"/>
        <v>0</v>
      </c>
      <c r="G62" s="50"/>
      <c r="H62" s="23"/>
      <c r="L62" s="23"/>
      <c r="M62" s="23"/>
    </row>
    <row r="63" spans="1:13" outlineLevel="1" x14ac:dyDescent="0.25">
      <c r="A63" s="25" t="s">
        <v>104</v>
      </c>
      <c r="B63" s="53" t="s">
        <v>100</v>
      </c>
      <c r="C63" s="139"/>
      <c r="E63" s="49"/>
      <c r="F63" s="50">
        <f t="shared" si="1"/>
        <v>0</v>
      </c>
      <c r="G63" s="50"/>
      <c r="H63" s="23"/>
      <c r="L63" s="23"/>
      <c r="M63" s="23"/>
    </row>
    <row r="64" spans="1:13" outlineLevel="1" x14ac:dyDescent="0.25">
      <c r="A64" s="25" t="s">
        <v>105</v>
      </c>
      <c r="B64" s="53" t="s">
        <v>100</v>
      </c>
      <c r="C64" s="141"/>
      <c r="D64" s="54"/>
      <c r="E64" s="54"/>
      <c r="F64" s="50">
        <f t="shared" si="1"/>
        <v>0</v>
      </c>
      <c r="G64" s="52"/>
      <c r="H64" s="23"/>
      <c r="L64" s="23"/>
      <c r="M64" s="23"/>
    </row>
    <row r="65" spans="1:13" ht="15" customHeight="1" x14ac:dyDescent="0.25">
      <c r="A65" s="44"/>
      <c r="B65" s="45" t="s">
        <v>106</v>
      </c>
      <c r="C65" s="92" t="s">
        <v>1142</v>
      </c>
      <c r="D65" s="92" t="s">
        <v>1143</v>
      </c>
      <c r="E65" s="46"/>
      <c r="F65" s="47" t="s">
        <v>107</v>
      </c>
      <c r="G65" s="55" t="s">
        <v>108</v>
      </c>
      <c r="H65" s="23"/>
      <c r="L65" s="23"/>
      <c r="M65" s="23"/>
    </row>
    <row r="66" spans="1:13" x14ac:dyDescent="0.25">
      <c r="A66" s="25" t="s">
        <v>109</v>
      </c>
      <c r="B66" s="42" t="s">
        <v>1147</v>
      </c>
      <c r="C66" s="142">
        <v>12.29</v>
      </c>
      <c r="D66" s="142" t="s">
        <v>954</v>
      </c>
      <c r="E66" s="39"/>
      <c r="F66" s="56"/>
      <c r="G66" s="57"/>
      <c r="H66" s="23"/>
      <c r="L66" s="23"/>
      <c r="M66" s="23"/>
    </row>
    <row r="67" spans="1:13" x14ac:dyDescent="0.25">
      <c r="B67" s="42"/>
      <c r="E67" s="39"/>
      <c r="F67" s="56"/>
      <c r="G67" s="57"/>
      <c r="H67" s="23"/>
      <c r="L67" s="23"/>
      <c r="M67" s="23"/>
    </row>
    <row r="68" spans="1:13" x14ac:dyDescent="0.25">
      <c r="B68" s="42" t="s">
        <v>1136</v>
      </c>
      <c r="C68" s="39"/>
      <c r="D68" s="39"/>
      <c r="E68" s="39"/>
      <c r="F68" s="57"/>
      <c r="G68" s="57"/>
      <c r="H68" s="23"/>
      <c r="L68" s="23"/>
      <c r="M68" s="23"/>
    </row>
    <row r="69" spans="1:13" x14ac:dyDescent="0.25">
      <c r="B69" s="42" t="s">
        <v>111</v>
      </c>
      <c r="E69" s="39"/>
      <c r="F69" s="57"/>
      <c r="G69" s="57"/>
      <c r="H69" s="23"/>
      <c r="L69" s="23"/>
      <c r="M69" s="23"/>
    </row>
    <row r="70" spans="1:13" x14ac:dyDescent="0.25">
      <c r="A70" s="25" t="s">
        <v>112</v>
      </c>
      <c r="B70" s="130" t="s">
        <v>1168</v>
      </c>
      <c r="C70" s="142">
        <v>7928.98</v>
      </c>
      <c r="D70" s="174" t="s">
        <v>954</v>
      </c>
      <c r="E70" s="21"/>
      <c r="F70" s="50">
        <f t="shared" ref="F70:F76" si="2">IF($C$77=0,"",IF(C70="[for completion]","",C70/$C$77))</f>
        <v>8.339119582792659E-2</v>
      </c>
      <c r="G70" s="50" t="str">
        <f>IF($D$77=0,"",IF(D70="[Mark as ND1 if not relevant]","",D70/$D$77))</f>
        <v/>
      </c>
      <c r="H70" s="23"/>
      <c r="L70" s="23"/>
      <c r="M70" s="23"/>
    </row>
    <row r="71" spans="1:13" x14ac:dyDescent="0.25">
      <c r="A71" s="25" t="s">
        <v>113</v>
      </c>
      <c r="B71" s="131" t="s">
        <v>1169</v>
      </c>
      <c r="C71" s="142">
        <v>4222.87</v>
      </c>
      <c r="D71" s="174" t="s">
        <v>954</v>
      </c>
      <c r="E71" s="21"/>
      <c r="F71" s="50">
        <f t="shared" si="2"/>
        <v>4.4413049235321106E-2</v>
      </c>
      <c r="G71" s="50" t="str">
        <f t="shared" ref="G71:G76" si="3">IF($D$77=0,"",IF(D71="[Mark as ND1 if not relevant]","",D71/$D$77))</f>
        <v/>
      </c>
      <c r="H71" s="23"/>
      <c r="L71" s="23"/>
      <c r="M71" s="23"/>
    </row>
    <row r="72" spans="1:13" x14ac:dyDescent="0.25">
      <c r="A72" s="25" t="s">
        <v>114</v>
      </c>
      <c r="B72" s="130" t="s">
        <v>1170</v>
      </c>
      <c r="C72" s="142">
        <v>5863.88</v>
      </c>
      <c r="D72" s="174" t="s">
        <v>954</v>
      </c>
      <c r="E72" s="21"/>
      <c r="F72" s="50">
        <f t="shared" si="2"/>
        <v>6.1671988754097275E-2</v>
      </c>
      <c r="G72" s="50" t="str">
        <f t="shared" si="3"/>
        <v/>
      </c>
      <c r="H72" s="23"/>
      <c r="L72" s="23"/>
      <c r="M72" s="23"/>
    </row>
    <row r="73" spans="1:13" x14ac:dyDescent="0.25">
      <c r="A73" s="25" t="s">
        <v>115</v>
      </c>
      <c r="B73" s="130" t="s">
        <v>1171</v>
      </c>
      <c r="C73" s="142">
        <v>3040.27</v>
      </c>
      <c r="D73" s="174" t="s">
        <v>954</v>
      </c>
      <c r="E73" s="21"/>
      <c r="F73" s="50">
        <f t="shared" si="2"/>
        <v>3.197532985828825E-2</v>
      </c>
      <c r="G73" s="50" t="str">
        <f t="shared" si="3"/>
        <v/>
      </c>
      <c r="H73" s="23"/>
      <c r="L73" s="23"/>
      <c r="M73" s="23"/>
    </row>
    <row r="74" spans="1:13" x14ac:dyDescent="0.25">
      <c r="A74" s="25" t="s">
        <v>116</v>
      </c>
      <c r="B74" s="130" t="s">
        <v>1172</v>
      </c>
      <c r="C74" s="142">
        <v>2754.19</v>
      </c>
      <c r="D74" s="174" t="s">
        <v>954</v>
      </c>
      <c r="E74" s="21"/>
      <c r="F74" s="50">
        <f t="shared" si="2"/>
        <v>2.8966550254549406E-2</v>
      </c>
      <c r="G74" s="50" t="str">
        <f t="shared" si="3"/>
        <v/>
      </c>
      <c r="H74" s="23"/>
      <c r="L74" s="23"/>
      <c r="M74" s="23"/>
    </row>
    <row r="75" spans="1:13" x14ac:dyDescent="0.25">
      <c r="A75" s="25" t="s">
        <v>117</v>
      </c>
      <c r="B75" s="130" t="s">
        <v>1173</v>
      </c>
      <c r="C75" s="142">
        <v>15064.94</v>
      </c>
      <c r="D75" s="174" t="s">
        <v>954</v>
      </c>
      <c r="E75" s="21"/>
      <c r="F75" s="50">
        <f t="shared" si="2"/>
        <v>0.15844198896654607</v>
      </c>
      <c r="G75" s="50" t="str">
        <f t="shared" si="3"/>
        <v/>
      </c>
      <c r="H75" s="23"/>
      <c r="L75" s="23"/>
      <c r="M75" s="23"/>
    </row>
    <row r="76" spans="1:13" x14ac:dyDescent="0.25">
      <c r="A76" s="25" t="s">
        <v>118</v>
      </c>
      <c r="B76" s="130" t="s">
        <v>1174</v>
      </c>
      <c r="C76" s="142">
        <v>56206.61</v>
      </c>
      <c r="D76" s="174" t="s">
        <v>954</v>
      </c>
      <c r="E76" s="21"/>
      <c r="F76" s="50">
        <f t="shared" si="2"/>
        <v>0.59113989710327142</v>
      </c>
      <c r="G76" s="50" t="str">
        <f t="shared" si="3"/>
        <v/>
      </c>
      <c r="H76" s="23"/>
      <c r="L76" s="23"/>
      <c r="M76" s="23"/>
    </row>
    <row r="77" spans="1:13" x14ac:dyDescent="0.25">
      <c r="A77" s="25" t="s">
        <v>119</v>
      </c>
      <c r="B77" s="58" t="s">
        <v>98</v>
      </c>
      <c r="C77" s="143">
        <f>SUM(C70:C76)</f>
        <v>95081.739999999991</v>
      </c>
      <c r="D77" s="143">
        <f>SUM(D70:D76)</f>
        <v>0</v>
      </c>
      <c r="E77" s="42"/>
      <c r="F77" s="52">
        <f>SUM(F70:F76)</f>
        <v>1</v>
      </c>
      <c r="G77" s="52">
        <f>SUM(G70:G76)</f>
        <v>0</v>
      </c>
      <c r="H77" s="23"/>
      <c r="L77" s="23"/>
      <c r="M77" s="23"/>
    </row>
    <row r="78" spans="1:13" outlineLevel="1" x14ac:dyDescent="0.25">
      <c r="A78" s="25" t="s">
        <v>120</v>
      </c>
      <c r="B78" s="59" t="s">
        <v>121</v>
      </c>
      <c r="C78" s="143"/>
      <c r="D78" s="143"/>
      <c r="E78" s="42"/>
      <c r="F78" s="50">
        <f>IF($C$77=0,"",IF(C78="[for completion]","",C78/$C$77))</f>
        <v>0</v>
      </c>
      <c r="G78" s="50" t="str">
        <f t="shared" ref="G78:G87" si="4">IF($D$77=0,"",IF(D78="[for completion]","",D78/$D$77))</f>
        <v/>
      </c>
      <c r="H78" s="23"/>
      <c r="L78" s="23"/>
      <c r="M78" s="23"/>
    </row>
    <row r="79" spans="1:13" outlineLevel="1" x14ac:dyDescent="0.25">
      <c r="A79" s="25" t="s">
        <v>122</v>
      </c>
      <c r="B79" s="59" t="s">
        <v>123</v>
      </c>
      <c r="C79" s="143"/>
      <c r="D79" s="143"/>
      <c r="E79" s="42"/>
      <c r="F79" s="50">
        <f t="shared" ref="F79:F87" si="5">IF($C$77=0,"",IF(C79="[for completion]","",C79/$C$77))</f>
        <v>0</v>
      </c>
      <c r="G79" s="50" t="str">
        <f t="shared" si="4"/>
        <v/>
      </c>
      <c r="H79" s="23"/>
      <c r="L79" s="23"/>
      <c r="M79" s="23"/>
    </row>
    <row r="80" spans="1:13" outlineLevel="1" x14ac:dyDescent="0.25">
      <c r="A80" s="25" t="s">
        <v>124</v>
      </c>
      <c r="B80" s="59" t="s">
        <v>125</v>
      </c>
      <c r="C80" s="143"/>
      <c r="D80" s="143"/>
      <c r="E80" s="42"/>
      <c r="F80" s="50">
        <f t="shared" si="5"/>
        <v>0</v>
      </c>
      <c r="G80" s="50" t="str">
        <f t="shared" si="4"/>
        <v/>
      </c>
      <c r="H80" s="23"/>
      <c r="L80" s="23"/>
      <c r="M80" s="23"/>
    </row>
    <row r="81" spans="1:13" outlineLevel="1" x14ac:dyDescent="0.25">
      <c r="A81" s="25" t="s">
        <v>126</v>
      </c>
      <c r="B81" s="59" t="s">
        <v>127</v>
      </c>
      <c r="C81" s="143"/>
      <c r="D81" s="143"/>
      <c r="E81" s="42"/>
      <c r="F81" s="50">
        <f t="shared" si="5"/>
        <v>0</v>
      </c>
      <c r="G81" s="50" t="str">
        <f t="shared" si="4"/>
        <v/>
      </c>
      <c r="H81" s="23"/>
      <c r="L81" s="23"/>
      <c r="M81" s="23"/>
    </row>
    <row r="82" spans="1:13" outlineLevel="1" x14ac:dyDescent="0.25">
      <c r="A82" s="25" t="s">
        <v>128</v>
      </c>
      <c r="B82" s="59" t="s">
        <v>129</v>
      </c>
      <c r="C82" s="143"/>
      <c r="D82" s="143"/>
      <c r="E82" s="42"/>
      <c r="F82" s="50">
        <f t="shared" si="5"/>
        <v>0</v>
      </c>
      <c r="G82" s="50" t="str">
        <f t="shared" si="4"/>
        <v/>
      </c>
      <c r="H82" s="23"/>
      <c r="L82" s="23"/>
      <c r="M82" s="23"/>
    </row>
    <row r="83" spans="1:13" outlineLevel="1" x14ac:dyDescent="0.25">
      <c r="A83" s="25" t="s">
        <v>130</v>
      </c>
      <c r="B83" s="59"/>
      <c r="C83" s="49"/>
      <c r="D83" s="49"/>
      <c r="E83" s="42"/>
      <c r="F83" s="50"/>
      <c r="G83" s="50"/>
      <c r="H83" s="23"/>
      <c r="L83" s="23"/>
      <c r="M83" s="23"/>
    </row>
    <row r="84" spans="1:13" outlineLevel="1" x14ac:dyDescent="0.25">
      <c r="A84" s="25" t="s">
        <v>131</v>
      </c>
      <c r="B84" s="59"/>
      <c r="C84" s="49"/>
      <c r="D84" s="49"/>
      <c r="E84" s="42"/>
      <c r="F84" s="50"/>
      <c r="G84" s="50"/>
      <c r="H84" s="23"/>
      <c r="L84" s="23"/>
      <c r="M84" s="23"/>
    </row>
    <row r="85" spans="1:13" outlineLevel="1" x14ac:dyDescent="0.25">
      <c r="A85" s="25" t="s">
        <v>132</v>
      </c>
      <c r="B85" s="59"/>
      <c r="C85" s="49"/>
      <c r="D85" s="49"/>
      <c r="E85" s="42"/>
      <c r="F85" s="50"/>
      <c r="G85" s="50"/>
      <c r="H85" s="23"/>
      <c r="L85" s="23"/>
      <c r="M85" s="23"/>
    </row>
    <row r="86" spans="1:13" outlineLevel="1" x14ac:dyDescent="0.25">
      <c r="A86" s="25" t="s">
        <v>133</v>
      </c>
      <c r="B86" s="58"/>
      <c r="C86" s="49"/>
      <c r="D86" s="49"/>
      <c r="E86" s="42"/>
      <c r="F86" s="50">
        <f t="shared" si="5"/>
        <v>0</v>
      </c>
      <c r="G86" s="50" t="str">
        <f t="shared" si="4"/>
        <v/>
      </c>
      <c r="H86" s="23"/>
      <c r="L86" s="23"/>
      <c r="M86" s="23"/>
    </row>
    <row r="87" spans="1:13" outlineLevel="1" x14ac:dyDescent="0.25">
      <c r="A87" s="25" t="s">
        <v>134</v>
      </c>
      <c r="B87" s="59"/>
      <c r="C87" s="49"/>
      <c r="D87" s="49"/>
      <c r="E87" s="42"/>
      <c r="F87" s="50">
        <f t="shared" si="5"/>
        <v>0</v>
      </c>
      <c r="G87" s="50" t="str">
        <f t="shared" si="4"/>
        <v/>
      </c>
      <c r="H87" s="23"/>
      <c r="L87" s="23"/>
      <c r="M87" s="23"/>
    </row>
    <row r="88" spans="1:13" ht="15" customHeight="1" x14ac:dyDescent="0.25">
      <c r="A88" s="44"/>
      <c r="B88" s="45" t="s">
        <v>135</v>
      </c>
      <c r="C88" s="92" t="s">
        <v>1144</v>
      </c>
      <c r="D88" s="92" t="s">
        <v>1145</v>
      </c>
      <c r="E88" s="46"/>
      <c r="F88" s="47" t="s">
        <v>136</v>
      </c>
      <c r="G88" s="44" t="s">
        <v>137</v>
      </c>
      <c r="H88" s="23"/>
      <c r="L88" s="23"/>
      <c r="M88" s="23"/>
    </row>
    <row r="89" spans="1:13" x14ac:dyDescent="0.25">
      <c r="A89" s="25" t="s">
        <v>138</v>
      </c>
      <c r="B89" s="42" t="s">
        <v>110</v>
      </c>
      <c r="C89" s="142">
        <v>4.18</v>
      </c>
      <c r="D89" s="142">
        <v>5.19</v>
      </c>
      <c r="E89" s="39"/>
      <c r="F89" s="56"/>
      <c r="G89" s="57"/>
      <c r="H89" s="23"/>
      <c r="L89" s="23"/>
      <c r="M89" s="23"/>
    </row>
    <row r="90" spans="1:13" x14ac:dyDescent="0.25">
      <c r="B90" s="42"/>
      <c r="E90" s="39"/>
      <c r="F90" s="56"/>
      <c r="G90" s="57"/>
      <c r="H90" s="23"/>
      <c r="L90" s="23"/>
      <c r="M90" s="23"/>
    </row>
    <row r="91" spans="1:13" x14ac:dyDescent="0.25">
      <c r="B91" s="42" t="s">
        <v>1137</v>
      </c>
      <c r="C91" s="39"/>
      <c r="D91" s="39"/>
      <c r="E91" s="39"/>
      <c r="F91" s="57"/>
      <c r="G91" s="57"/>
      <c r="H91" s="23"/>
      <c r="L91" s="23"/>
      <c r="M91" s="23"/>
    </row>
    <row r="92" spans="1:13" x14ac:dyDescent="0.25">
      <c r="A92" s="25" t="s">
        <v>139</v>
      </c>
      <c r="B92" s="42" t="s">
        <v>111</v>
      </c>
      <c r="E92" s="39"/>
      <c r="F92" s="57"/>
      <c r="G92" s="57"/>
      <c r="H92" s="23"/>
      <c r="L92" s="23"/>
      <c r="M92" s="23"/>
    </row>
    <row r="93" spans="1:13" x14ac:dyDescent="0.25">
      <c r="A93" s="25" t="s">
        <v>140</v>
      </c>
      <c r="B93" s="131" t="s">
        <v>1168</v>
      </c>
      <c r="C93" s="25">
        <v>4542.2</v>
      </c>
      <c r="D93" s="25">
        <v>0</v>
      </c>
      <c r="E93" s="21"/>
      <c r="F93" s="50">
        <f>IF($C$100=0,"",IF(C93="[for completion]","",IF(C93="","",C93/$C$100)))</f>
        <v>5.3458005125010546E-2</v>
      </c>
      <c r="G93" s="50">
        <f>IF($D$100=0,"",IF(D93="[Mark as ND1 if not relevant]","",IF(D93="","",D93/$D$100)))</f>
        <v>0</v>
      </c>
      <c r="H93" s="23"/>
      <c r="L93" s="23"/>
      <c r="M93" s="23"/>
    </row>
    <row r="94" spans="1:13" x14ac:dyDescent="0.25">
      <c r="A94" s="25" t="s">
        <v>141</v>
      </c>
      <c r="B94" s="131" t="s">
        <v>1169</v>
      </c>
      <c r="C94" s="25">
        <v>10797.5</v>
      </c>
      <c r="D94" s="25">
        <v>4542.2</v>
      </c>
      <c r="E94" s="21"/>
      <c r="F94" s="50">
        <f t="shared" ref="F94:F99" si="6">IF($C$100=0,"",IF(C94="[for completion]","",IF(C94="","",C94/$C$100)))</f>
        <v>0.12707780598329033</v>
      </c>
      <c r="G94" s="50">
        <f t="shared" ref="G94:G99" si="7">IF($D$100=0,"",IF(D94="[Mark as ND1 if not relevant]","",IF(D94="","",D94/$D$100)))</f>
        <v>5.3458023999736363E-2</v>
      </c>
      <c r="H94" s="23"/>
      <c r="L94" s="23"/>
      <c r="M94" s="23"/>
    </row>
    <row r="95" spans="1:13" x14ac:dyDescent="0.25">
      <c r="A95" s="25" t="s">
        <v>142</v>
      </c>
      <c r="B95" s="131" t="s">
        <v>1170</v>
      </c>
      <c r="C95" s="142">
        <v>18786.7</v>
      </c>
      <c r="D95" s="25">
        <v>10797.5</v>
      </c>
      <c r="E95" s="21"/>
      <c r="F95" s="50">
        <f t="shared" si="6"/>
        <v>0.22110420168245248</v>
      </c>
      <c r="G95" s="50">
        <f t="shared" si="7"/>
        <v>0.12707785085138334</v>
      </c>
      <c r="H95" s="23"/>
      <c r="L95" s="23"/>
      <c r="M95" s="23"/>
    </row>
    <row r="96" spans="1:13" x14ac:dyDescent="0.25">
      <c r="A96" s="25" t="s">
        <v>143</v>
      </c>
      <c r="B96" s="131" t="s">
        <v>1171</v>
      </c>
      <c r="C96" s="25">
        <v>20109.3</v>
      </c>
      <c r="D96" s="25">
        <v>18786.7</v>
      </c>
      <c r="E96" s="21"/>
      <c r="F96" s="50">
        <f t="shared" si="6"/>
        <v>0.2366701295540431</v>
      </c>
      <c r="G96" s="50">
        <f t="shared" si="7"/>
        <v>0.22110427974898667</v>
      </c>
      <c r="H96" s="23"/>
      <c r="L96" s="23"/>
      <c r="M96" s="23"/>
    </row>
    <row r="97" spans="1:14" x14ac:dyDescent="0.25">
      <c r="A97" s="25" t="s">
        <v>144</v>
      </c>
      <c r="B97" s="131" t="s">
        <v>1172</v>
      </c>
      <c r="C97" s="25">
        <v>4447.8999999999996</v>
      </c>
      <c r="D97" s="25">
        <v>20109.3</v>
      </c>
      <c r="E97" s="21"/>
      <c r="F97" s="50">
        <f t="shared" si="6"/>
        <v>5.2348170709245384E-2</v>
      </c>
      <c r="G97" s="50">
        <f t="shared" si="7"/>
        <v>0.23667021311652911</v>
      </c>
      <c r="H97" s="23"/>
      <c r="L97" s="23"/>
      <c r="M97" s="23"/>
    </row>
    <row r="98" spans="1:14" x14ac:dyDescent="0.25">
      <c r="A98" s="25" t="s">
        <v>145</v>
      </c>
      <c r="B98" s="131" t="s">
        <v>1173</v>
      </c>
      <c r="C98" s="25">
        <v>23148.5</v>
      </c>
      <c r="D98" s="25">
        <v>22595.8</v>
      </c>
      <c r="E98" s="21"/>
      <c r="F98" s="50">
        <f t="shared" si="6"/>
        <v>0.27243904531643404</v>
      </c>
      <c r="G98" s="50">
        <f t="shared" si="7"/>
        <v>0.26593430907781318</v>
      </c>
      <c r="H98" s="23"/>
      <c r="L98" s="23"/>
      <c r="M98" s="23"/>
    </row>
    <row r="99" spans="1:14" x14ac:dyDescent="0.25">
      <c r="A99" s="25" t="s">
        <v>146</v>
      </c>
      <c r="B99" s="131" t="s">
        <v>1174</v>
      </c>
      <c r="C99" s="142">
        <v>3135.53</v>
      </c>
      <c r="D99" s="25">
        <v>8136.1</v>
      </c>
      <c r="E99" s="21"/>
      <c r="F99" s="50">
        <f t="shared" si="6"/>
        <v>3.6902641629524092E-2</v>
      </c>
      <c r="G99" s="50">
        <f t="shared" si="7"/>
        <v>9.5755323205551288E-2</v>
      </c>
      <c r="H99" s="23"/>
      <c r="L99" s="23"/>
      <c r="M99" s="23"/>
    </row>
    <row r="100" spans="1:14" x14ac:dyDescent="0.25">
      <c r="A100" s="25" t="s">
        <v>147</v>
      </c>
      <c r="B100" s="58" t="s">
        <v>98</v>
      </c>
      <c r="C100" s="140">
        <f>SUM(C93:C99)</f>
        <v>84967.63</v>
      </c>
      <c r="D100" s="140">
        <f>SUM(D93:D99)</f>
        <v>84967.6</v>
      </c>
      <c r="E100" s="42"/>
      <c r="F100" s="52">
        <f>SUM(F93:F99)</f>
        <v>0.99999999999999989</v>
      </c>
      <c r="G100" s="52">
        <f>SUM(G93:G99)</f>
        <v>1</v>
      </c>
      <c r="H100" s="23"/>
      <c r="L100" s="23"/>
      <c r="M100" s="23"/>
    </row>
    <row r="101" spans="1:14" outlineLevel="1" x14ac:dyDescent="0.25">
      <c r="A101" s="25" t="s">
        <v>148</v>
      </c>
      <c r="B101" s="59" t="s">
        <v>121</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149</v>
      </c>
      <c r="B102" s="59" t="s">
        <v>123</v>
      </c>
      <c r="C102" s="49"/>
      <c r="D102" s="49"/>
      <c r="E102" s="42"/>
      <c r="F102" s="50">
        <f t="shared" si="8"/>
        <v>0</v>
      </c>
      <c r="G102" s="50">
        <f t="shared" si="9"/>
        <v>0</v>
      </c>
      <c r="H102" s="23"/>
      <c r="L102" s="23"/>
      <c r="M102" s="23"/>
    </row>
    <row r="103" spans="1:14" outlineLevel="1" x14ac:dyDescent="0.25">
      <c r="A103" s="25" t="s">
        <v>150</v>
      </c>
      <c r="B103" s="59" t="s">
        <v>125</v>
      </c>
      <c r="C103" s="49"/>
      <c r="D103" s="49"/>
      <c r="E103" s="42"/>
      <c r="F103" s="50">
        <f t="shared" si="8"/>
        <v>0</v>
      </c>
      <c r="G103" s="50">
        <f t="shared" si="9"/>
        <v>0</v>
      </c>
      <c r="H103" s="23"/>
      <c r="L103" s="23"/>
      <c r="M103" s="23"/>
    </row>
    <row r="104" spans="1:14" outlineLevel="1" x14ac:dyDescent="0.25">
      <c r="A104" s="25" t="s">
        <v>151</v>
      </c>
      <c r="B104" s="59" t="s">
        <v>127</v>
      </c>
      <c r="C104" s="49"/>
      <c r="D104" s="49"/>
      <c r="E104" s="42"/>
      <c r="F104" s="50">
        <f t="shared" si="8"/>
        <v>0</v>
      </c>
      <c r="G104" s="50">
        <f t="shared" si="9"/>
        <v>0</v>
      </c>
      <c r="H104" s="23"/>
      <c r="L104" s="23"/>
      <c r="M104" s="23"/>
    </row>
    <row r="105" spans="1:14" outlineLevel="1" x14ac:dyDescent="0.25">
      <c r="A105" s="25" t="s">
        <v>152</v>
      </c>
      <c r="B105" s="59" t="s">
        <v>129</v>
      </c>
      <c r="C105" s="49"/>
      <c r="D105" s="49"/>
      <c r="E105" s="42"/>
      <c r="F105" s="50">
        <f t="shared" si="8"/>
        <v>0</v>
      </c>
      <c r="G105" s="50">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0" customFormat="1" x14ac:dyDescent="0.25">
      <c r="A112" s="25" t="s">
        <v>163</v>
      </c>
      <c r="B112" s="42" t="s">
        <v>164</v>
      </c>
      <c r="C112" s="25">
        <v>0</v>
      </c>
      <c r="D112" s="25">
        <v>0</v>
      </c>
      <c r="E112" s="50"/>
      <c r="F112" s="50">
        <f>IF($C$129=0,"",IF(C112="[for completion]","",IF(C112="","",C112/$C$129)))</f>
        <v>0</v>
      </c>
      <c r="G112" s="50" t="str">
        <f>IF($D$129=0,"",IF(D112="[for completion]","",IF(D112="","",D112/$D$129)))</f>
        <v/>
      </c>
      <c r="I112" s="25"/>
      <c r="J112" s="25"/>
      <c r="K112" s="25"/>
      <c r="L112" s="23" t="s">
        <v>1178</v>
      </c>
      <c r="M112" s="23"/>
      <c r="N112" s="23"/>
    </row>
    <row r="113" spans="1:14" s="60" customFormat="1" x14ac:dyDescent="0.25">
      <c r="A113" s="25" t="s">
        <v>165</v>
      </c>
      <c r="B113" s="42" t="s">
        <v>1179</v>
      </c>
      <c r="C113" s="25">
        <v>0</v>
      </c>
      <c r="D113" s="25">
        <v>0</v>
      </c>
      <c r="E113" s="50"/>
      <c r="F113" s="50">
        <f t="shared" ref="F113:F128" si="10">IF($C$129=0,"",IF(C113="[for completion]","",IF(C113="","",C113/$C$129)))</f>
        <v>0</v>
      </c>
      <c r="G113" s="50" t="str">
        <f t="shared" ref="G113:G128" si="11">IF($D$129=0,"",IF(D113="[for completion]","",IF(D113="","",D113/$D$129)))</f>
        <v/>
      </c>
      <c r="I113" s="25"/>
      <c r="J113" s="25"/>
      <c r="K113" s="25"/>
      <c r="L113" s="42" t="s">
        <v>1179</v>
      </c>
      <c r="M113" s="23"/>
      <c r="N113" s="23"/>
    </row>
    <row r="114" spans="1:14" s="60" customFormat="1" x14ac:dyDescent="0.25">
      <c r="A114" s="25" t="s">
        <v>166</v>
      </c>
      <c r="B114" s="42" t="s">
        <v>173</v>
      </c>
      <c r="C114" s="25">
        <v>0</v>
      </c>
      <c r="D114" s="25">
        <v>0</v>
      </c>
      <c r="E114" s="50"/>
      <c r="F114" s="50">
        <f t="shared" si="10"/>
        <v>0</v>
      </c>
      <c r="G114" s="50" t="str">
        <f t="shared" si="11"/>
        <v/>
      </c>
      <c r="I114" s="25"/>
      <c r="J114" s="25"/>
      <c r="K114" s="25"/>
      <c r="L114" s="42" t="s">
        <v>173</v>
      </c>
      <c r="M114" s="23"/>
      <c r="N114" s="23"/>
    </row>
    <row r="115" spans="1:14" s="60" customFormat="1" x14ac:dyDescent="0.25">
      <c r="A115" s="25" t="s">
        <v>167</v>
      </c>
      <c r="B115" s="42" t="s">
        <v>1180</v>
      </c>
      <c r="C115" s="25">
        <v>0</v>
      </c>
      <c r="D115" s="25">
        <v>0</v>
      </c>
      <c r="E115" s="50"/>
      <c r="F115" s="50">
        <f t="shared" si="10"/>
        <v>0</v>
      </c>
      <c r="G115" s="50" t="str">
        <f t="shared" si="11"/>
        <v/>
      </c>
      <c r="I115" s="25"/>
      <c r="J115" s="25"/>
      <c r="K115" s="25"/>
      <c r="L115" s="42" t="s">
        <v>1180</v>
      </c>
      <c r="M115" s="23"/>
      <c r="N115" s="23"/>
    </row>
    <row r="116" spans="1:14" s="60" customFormat="1" x14ac:dyDescent="0.25">
      <c r="A116" s="25" t="s">
        <v>169</v>
      </c>
      <c r="B116" s="42" t="s">
        <v>1181</v>
      </c>
      <c r="C116" s="25">
        <v>0</v>
      </c>
      <c r="D116" s="25">
        <v>0</v>
      </c>
      <c r="E116" s="50"/>
      <c r="F116" s="50">
        <f t="shared" si="10"/>
        <v>0</v>
      </c>
      <c r="G116" s="50" t="str">
        <f t="shared" si="11"/>
        <v/>
      </c>
      <c r="I116" s="25"/>
      <c r="J116" s="25"/>
      <c r="K116" s="25"/>
      <c r="L116" s="42" t="s">
        <v>1181</v>
      </c>
      <c r="M116" s="23"/>
      <c r="N116" s="23"/>
    </row>
    <row r="117" spans="1:14" s="60" customFormat="1" x14ac:dyDescent="0.25">
      <c r="A117" s="25" t="s">
        <v>170</v>
      </c>
      <c r="B117" s="42" t="s">
        <v>175</v>
      </c>
      <c r="C117" s="25">
        <v>0</v>
      </c>
      <c r="D117" s="25">
        <v>0</v>
      </c>
      <c r="E117" s="42"/>
      <c r="F117" s="50">
        <f t="shared" si="10"/>
        <v>0</v>
      </c>
      <c r="G117" s="50" t="str">
        <f t="shared" si="11"/>
        <v/>
      </c>
      <c r="I117" s="25"/>
      <c r="J117" s="25"/>
      <c r="K117" s="25"/>
      <c r="L117" s="42" t="s">
        <v>175</v>
      </c>
      <c r="M117" s="23"/>
      <c r="N117" s="23"/>
    </row>
    <row r="118" spans="1:14" x14ac:dyDescent="0.25">
      <c r="A118" s="25" t="s">
        <v>171</v>
      </c>
      <c r="B118" s="42" t="s">
        <v>177</v>
      </c>
      <c r="C118" s="25">
        <v>0</v>
      </c>
      <c r="D118" s="25">
        <v>0</v>
      </c>
      <c r="E118" s="42"/>
      <c r="F118" s="50">
        <f t="shared" si="10"/>
        <v>0</v>
      </c>
      <c r="G118" s="50" t="str">
        <f t="shared" si="11"/>
        <v/>
      </c>
      <c r="L118" s="42" t="s">
        <v>177</v>
      </c>
      <c r="M118" s="23"/>
    </row>
    <row r="119" spans="1:14" x14ac:dyDescent="0.25">
      <c r="A119" s="25" t="s">
        <v>172</v>
      </c>
      <c r="B119" s="42" t="s">
        <v>1182</v>
      </c>
      <c r="C119" s="25">
        <v>0</v>
      </c>
      <c r="D119" s="25">
        <v>0</v>
      </c>
      <c r="E119" s="42"/>
      <c r="F119" s="50">
        <f t="shared" si="10"/>
        <v>0</v>
      </c>
      <c r="G119" s="50" t="str">
        <f t="shared" si="11"/>
        <v/>
      </c>
      <c r="L119" s="42" t="s">
        <v>1182</v>
      </c>
      <c r="M119" s="23"/>
    </row>
    <row r="120" spans="1:14" x14ac:dyDescent="0.25">
      <c r="A120" s="25" t="s">
        <v>174</v>
      </c>
      <c r="B120" s="42" t="s">
        <v>179</v>
      </c>
      <c r="C120" s="25">
        <v>0</v>
      </c>
      <c r="D120" s="25">
        <v>0</v>
      </c>
      <c r="E120" s="42"/>
      <c r="F120" s="50">
        <f t="shared" si="10"/>
        <v>0</v>
      </c>
      <c r="G120" s="50" t="str">
        <f t="shared" si="11"/>
        <v/>
      </c>
      <c r="L120" s="42" t="s">
        <v>179</v>
      </c>
      <c r="M120" s="23"/>
    </row>
    <row r="121" spans="1:14" x14ac:dyDescent="0.25">
      <c r="A121" s="25" t="s">
        <v>176</v>
      </c>
      <c r="B121" s="42" t="s">
        <v>1189</v>
      </c>
      <c r="C121" s="25">
        <v>0</v>
      </c>
      <c r="D121" s="25">
        <v>0</v>
      </c>
      <c r="E121" s="42"/>
      <c r="F121" s="50">
        <f t="shared" ref="F121" si="12">IF($C$129=0,"",IF(C121="[for completion]","",IF(C121="","",C121/$C$129)))</f>
        <v>0</v>
      </c>
      <c r="G121" s="50" t="str">
        <f t="shared" ref="G121" si="13">IF($D$129=0,"",IF(D121="[for completion]","",IF(D121="","",D121/$D$129)))</f>
        <v/>
      </c>
      <c r="L121" s="42"/>
      <c r="M121" s="23"/>
    </row>
    <row r="122" spans="1:14" x14ac:dyDescent="0.25">
      <c r="A122" s="25" t="s">
        <v>178</v>
      </c>
      <c r="B122" s="42" t="s">
        <v>181</v>
      </c>
      <c r="C122" s="25">
        <v>0</v>
      </c>
      <c r="D122" s="25">
        <v>0</v>
      </c>
      <c r="E122" s="42"/>
      <c r="F122" s="50">
        <f t="shared" si="10"/>
        <v>0</v>
      </c>
      <c r="G122" s="50" t="str">
        <f t="shared" si="11"/>
        <v/>
      </c>
      <c r="L122" s="42" t="s">
        <v>181</v>
      </c>
      <c r="M122" s="23"/>
    </row>
    <row r="123" spans="1:14" x14ac:dyDescent="0.25">
      <c r="A123" s="25" t="s">
        <v>180</v>
      </c>
      <c r="B123" s="42" t="s">
        <v>168</v>
      </c>
      <c r="C123" s="25">
        <v>95081.7</v>
      </c>
      <c r="D123" s="25">
        <v>0</v>
      </c>
      <c r="E123" s="42"/>
      <c r="F123" s="50">
        <f t="shared" si="10"/>
        <v>1</v>
      </c>
      <c r="G123" s="50" t="str">
        <f t="shared" si="11"/>
        <v/>
      </c>
      <c r="L123" s="42" t="s">
        <v>168</v>
      </c>
      <c r="M123" s="23"/>
    </row>
    <row r="124" spans="1:14" x14ac:dyDescent="0.25">
      <c r="A124" s="25" t="s">
        <v>182</v>
      </c>
      <c r="B124" s="131" t="s">
        <v>1184</v>
      </c>
      <c r="C124" s="25">
        <v>0</v>
      </c>
      <c r="D124" s="25">
        <v>0</v>
      </c>
      <c r="E124" s="42"/>
      <c r="F124" s="50">
        <f t="shared" si="10"/>
        <v>0</v>
      </c>
      <c r="G124" s="50" t="str">
        <f t="shared" si="11"/>
        <v/>
      </c>
      <c r="L124" s="131" t="s">
        <v>1184</v>
      </c>
      <c r="M124" s="23"/>
    </row>
    <row r="125" spans="1:14" x14ac:dyDescent="0.25">
      <c r="A125" s="25" t="s">
        <v>184</v>
      </c>
      <c r="B125" s="42" t="s">
        <v>183</v>
      </c>
      <c r="C125" s="25">
        <v>0</v>
      </c>
      <c r="D125" s="25">
        <v>0</v>
      </c>
      <c r="E125" s="42"/>
      <c r="F125" s="50">
        <f t="shared" si="10"/>
        <v>0</v>
      </c>
      <c r="G125" s="50" t="str">
        <f t="shared" si="11"/>
        <v/>
      </c>
      <c r="L125" s="42" t="s">
        <v>183</v>
      </c>
      <c r="M125" s="23"/>
    </row>
    <row r="126" spans="1:14" x14ac:dyDescent="0.25">
      <c r="A126" s="25" t="s">
        <v>186</v>
      </c>
      <c r="B126" s="42" t="s">
        <v>185</v>
      </c>
      <c r="C126" s="25">
        <v>0</v>
      </c>
      <c r="D126" s="25">
        <v>0</v>
      </c>
      <c r="E126" s="42"/>
      <c r="F126" s="50">
        <f t="shared" si="10"/>
        <v>0</v>
      </c>
      <c r="G126" s="50" t="str">
        <f t="shared" si="11"/>
        <v/>
      </c>
      <c r="H126" s="54"/>
      <c r="L126" s="42" t="s">
        <v>185</v>
      </c>
      <c r="M126" s="23"/>
    </row>
    <row r="127" spans="1:14" x14ac:dyDescent="0.25">
      <c r="A127" s="25" t="s">
        <v>187</v>
      </c>
      <c r="B127" s="42" t="s">
        <v>1183</v>
      </c>
      <c r="C127" s="25">
        <v>0</v>
      </c>
      <c r="D127" s="25">
        <v>0</v>
      </c>
      <c r="E127" s="42"/>
      <c r="F127" s="50">
        <f t="shared" ref="F127" si="14">IF($C$129=0,"",IF(C127="[for completion]","",IF(C127="","",C127/$C$129)))</f>
        <v>0</v>
      </c>
      <c r="G127" s="50" t="str">
        <f t="shared" ref="G127" si="15">IF($D$129=0,"",IF(D127="[for completion]","",IF(D127="","",D127/$D$129)))</f>
        <v/>
      </c>
      <c r="H127" s="23"/>
      <c r="L127" s="42" t="s">
        <v>1183</v>
      </c>
      <c r="M127" s="23"/>
    </row>
    <row r="128" spans="1:14" x14ac:dyDescent="0.25">
      <c r="A128" s="25" t="s">
        <v>1185</v>
      </c>
      <c r="B128" s="42" t="s">
        <v>96</v>
      </c>
      <c r="C128" s="25">
        <v>0</v>
      </c>
      <c r="D128" s="25">
        <v>0</v>
      </c>
      <c r="E128" s="42"/>
      <c r="F128" s="50">
        <f t="shared" si="10"/>
        <v>0</v>
      </c>
      <c r="G128" s="50" t="str">
        <f t="shared" si="11"/>
        <v/>
      </c>
      <c r="H128" s="23"/>
      <c r="L128" s="23"/>
      <c r="M128" s="23"/>
    </row>
    <row r="129" spans="1:14" x14ac:dyDescent="0.25">
      <c r="A129" s="25" t="s">
        <v>1188</v>
      </c>
      <c r="B129" s="58" t="s">
        <v>98</v>
      </c>
      <c r="C129" s="25">
        <f>SUM(C112:C128)</f>
        <v>95081.7</v>
      </c>
      <c r="D129" s="25">
        <f>SUM(D112:D128)</f>
        <v>0</v>
      </c>
      <c r="E129" s="42"/>
      <c r="F129" s="61">
        <f>SUM(F112:F128)</f>
        <v>1</v>
      </c>
      <c r="G129" s="61">
        <f>SUM(G112:G128)</f>
        <v>0</v>
      </c>
      <c r="H129" s="23"/>
      <c r="L129" s="23"/>
      <c r="M129" s="23"/>
    </row>
    <row r="130" spans="1:14" outlineLevel="1" x14ac:dyDescent="0.25">
      <c r="A130" s="25" t="s">
        <v>188</v>
      </c>
      <c r="B130" s="53" t="s">
        <v>100</v>
      </c>
      <c r="E130" s="42"/>
      <c r="F130" s="50" t="str">
        <f>IF($C$129=0,"",IF(C130="[for completion]","",IF(C130="","",C130/$C$129)))</f>
        <v/>
      </c>
      <c r="G130" s="50" t="str">
        <f>IF($D$129=0,"",IF(D130="[for completion]","",IF(D130="","",D130/$D$129)))</f>
        <v/>
      </c>
      <c r="H130" s="23"/>
      <c r="L130" s="23"/>
      <c r="M130" s="23"/>
    </row>
    <row r="131" spans="1:14" outlineLevel="1" x14ac:dyDescent="0.25">
      <c r="A131" s="25" t="s">
        <v>189</v>
      </c>
      <c r="B131" s="53" t="s">
        <v>100</v>
      </c>
      <c r="E131" s="42"/>
      <c r="F131" s="50">
        <f t="shared" ref="F131:F136" si="16">IF($C$129=0,"",IF(C131="[for completion]","",C131/$C$129))</f>
        <v>0</v>
      </c>
      <c r="G131" s="50" t="str">
        <f t="shared" ref="G131:G136" si="17">IF($D$129=0,"",IF(D131="[for completion]","",D131/$D$129))</f>
        <v/>
      </c>
      <c r="H131" s="23"/>
      <c r="L131" s="23"/>
      <c r="M131" s="23"/>
    </row>
    <row r="132" spans="1:14" outlineLevel="1" x14ac:dyDescent="0.25">
      <c r="A132" s="25" t="s">
        <v>190</v>
      </c>
      <c r="B132" s="53" t="s">
        <v>100</v>
      </c>
      <c r="E132" s="42"/>
      <c r="F132" s="50">
        <f t="shared" si="16"/>
        <v>0</v>
      </c>
      <c r="G132" s="50" t="str">
        <f t="shared" si="17"/>
        <v/>
      </c>
      <c r="H132" s="23"/>
      <c r="L132" s="23"/>
      <c r="M132" s="23"/>
    </row>
    <row r="133" spans="1:14" outlineLevel="1" x14ac:dyDescent="0.25">
      <c r="A133" s="25" t="s">
        <v>191</v>
      </c>
      <c r="B133" s="53" t="s">
        <v>100</v>
      </c>
      <c r="E133" s="42"/>
      <c r="F133" s="50">
        <f t="shared" si="16"/>
        <v>0</v>
      </c>
      <c r="G133" s="50" t="str">
        <f t="shared" si="17"/>
        <v/>
      </c>
      <c r="H133" s="23"/>
      <c r="L133" s="23"/>
      <c r="M133" s="23"/>
    </row>
    <row r="134" spans="1:14" outlineLevel="1" x14ac:dyDescent="0.25">
      <c r="A134" s="25" t="s">
        <v>192</v>
      </c>
      <c r="B134" s="53" t="s">
        <v>100</v>
      </c>
      <c r="E134" s="42"/>
      <c r="F134" s="50">
        <f t="shared" si="16"/>
        <v>0</v>
      </c>
      <c r="G134" s="50" t="str">
        <f t="shared" si="17"/>
        <v/>
      </c>
      <c r="H134" s="23"/>
      <c r="L134" s="23"/>
      <c r="M134" s="23"/>
    </row>
    <row r="135" spans="1:14" outlineLevel="1" x14ac:dyDescent="0.25">
      <c r="A135" s="25" t="s">
        <v>193</v>
      </c>
      <c r="B135" s="53" t="s">
        <v>100</v>
      </c>
      <c r="E135" s="42"/>
      <c r="F135" s="50">
        <f t="shared" si="16"/>
        <v>0</v>
      </c>
      <c r="G135" s="50" t="str">
        <f t="shared" si="17"/>
        <v/>
      </c>
      <c r="H135" s="23"/>
      <c r="L135" s="23"/>
      <c r="M135" s="23"/>
    </row>
    <row r="136" spans="1:14" outlineLevel="1" x14ac:dyDescent="0.25">
      <c r="A136" s="25" t="s">
        <v>194</v>
      </c>
      <c r="B136" s="53" t="s">
        <v>100</v>
      </c>
      <c r="E136" s="42"/>
      <c r="F136" s="50">
        <f t="shared" si="16"/>
        <v>0</v>
      </c>
      <c r="G136" s="50" t="str">
        <f t="shared" si="17"/>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42">
        <v>40500.550000000003</v>
      </c>
      <c r="D138" s="25" t="s">
        <v>32</v>
      </c>
      <c r="E138" s="50"/>
      <c r="F138" s="50">
        <f>IF($C$155=0,"",IF(C138="[for completion]","",IF(C138="","",C138/$C$155)))</f>
        <v>0.47665903041808316</v>
      </c>
      <c r="G138" s="50" t="str">
        <f>IF($D$155=0,"",IF(D138="[for completion]","",IF(D138="","",D138/$D$155)))</f>
        <v/>
      </c>
      <c r="H138" s="23"/>
      <c r="I138" s="25"/>
      <c r="J138" s="25"/>
      <c r="K138" s="25"/>
      <c r="L138" s="23"/>
      <c r="M138" s="23"/>
      <c r="N138" s="23"/>
    </row>
    <row r="139" spans="1:14" s="60" customFormat="1" x14ac:dyDescent="0.25">
      <c r="A139" s="25" t="s">
        <v>197</v>
      </c>
      <c r="B139" s="42" t="s">
        <v>1179</v>
      </c>
      <c r="C139" s="25">
        <v>0</v>
      </c>
      <c r="D139" s="25" t="s">
        <v>32</v>
      </c>
      <c r="E139" s="50"/>
      <c r="F139" s="50">
        <f t="shared" ref="F139:F146" si="18">IF($C$155=0,"",IF(C139="[for completion]","",IF(C139="","",C139/$C$155)))</f>
        <v>0</v>
      </c>
      <c r="G139" s="50" t="str">
        <f t="shared" ref="G139:G146" si="19">IF($D$155=0,"",IF(D139="[for completion]","",IF(D139="","",D139/$D$155)))</f>
        <v/>
      </c>
      <c r="H139" s="23"/>
      <c r="I139" s="25"/>
      <c r="J139" s="25"/>
      <c r="K139" s="25"/>
      <c r="L139" s="23"/>
      <c r="M139" s="23"/>
      <c r="N139" s="23"/>
    </row>
    <row r="140" spans="1:14" s="60" customFormat="1" x14ac:dyDescent="0.25">
      <c r="A140" s="25" t="s">
        <v>198</v>
      </c>
      <c r="B140" s="42" t="s">
        <v>173</v>
      </c>
      <c r="C140" s="25">
        <v>0</v>
      </c>
      <c r="D140" s="25" t="s">
        <v>32</v>
      </c>
      <c r="E140" s="50"/>
      <c r="F140" s="50">
        <f t="shared" si="18"/>
        <v>0</v>
      </c>
      <c r="G140" s="50" t="str">
        <f t="shared" si="19"/>
        <v/>
      </c>
      <c r="H140" s="23"/>
      <c r="I140" s="25"/>
      <c r="J140" s="25"/>
      <c r="K140" s="25"/>
      <c r="L140" s="23"/>
      <c r="M140" s="23"/>
      <c r="N140" s="23"/>
    </row>
    <row r="141" spans="1:14" s="60" customFormat="1" x14ac:dyDescent="0.25">
      <c r="A141" s="25" t="s">
        <v>199</v>
      </c>
      <c r="B141" s="42" t="s">
        <v>1180</v>
      </c>
      <c r="C141" s="25">
        <v>0</v>
      </c>
      <c r="D141" s="25" t="s">
        <v>32</v>
      </c>
      <c r="E141" s="50"/>
      <c r="F141" s="50">
        <f t="shared" si="18"/>
        <v>0</v>
      </c>
      <c r="G141" s="50" t="str">
        <f t="shared" si="19"/>
        <v/>
      </c>
      <c r="H141" s="23"/>
      <c r="I141" s="25"/>
      <c r="J141" s="25"/>
      <c r="K141" s="25"/>
      <c r="L141" s="23"/>
      <c r="M141" s="23"/>
      <c r="N141" s="23"/>
    </row>
    <row r="142" spans="1:14" s="60" customFormat="1" x14ac:dyDescent="0.25">
      <c r="A142" s="25" t="s">
        <v>200</v>
      </c>
      <c r="B142" s="42" t="s">
        <v>1181</v>
      </c>
      <c r="C142" s="25">
        <v>0</v>
      </c>
      <c r="D142" s="25" t="s">
        <v>32</v>
      </c>
      <c r="E142" s="50"/>
      <c r="F142" s="50">
        <f t="shared" si="18"/>
        <v>0</v>
      </c>
      <c r="G142" s="50" t="str">
        <f t="shared" si="19"/>
        <v/>
      </c>
      <c r="H142" s="23"/>
      <c r="I142" s="25"/>
      <c r="J142" s="25"/>
      <c r="K142" s="25"/>
      <c r="L142" s="23"/>
      <c r="M142" s="23"/>
      <c r="N142" s="23"/>
    </row>
    <row r="143" spans="1:14" s="60" customFormat="1" x14ac:dyDescent="0.25">
      <c r="A143" s="25" t="s">
        <v>201</v>
      </c>
      <c r="B143" s="42" t="s">
        <v>175</v>
      </c>
      <c r="C143" s="25">
        <v>0</v>
      </c>
      <c r="D143" s="25" t="s">
        <v>32</v>
      </c>
      <c r="E143" s="42"/>
      <c r="F143" s="50">
        <f t="shared" si="18"/>
        <v>0</v>
      </c>
      <c r="G143" s="50" t="str">
        <f t="shared" si="19"/>
        <v/>
      </c>
      <c r="H143" s="23"/>
      <c r="I143" s="25"/>
      <c r="J143" s="25"/>
      <c r="K143" s="25"/>
      <c r="L143" s="23"/>
      <c r="M143" s="23"/>
      <c r="N143" s="23"/>
    </row>
    <row r="144" spans="1:14" x14ac:dyDescent="0.25">
      <c r="A144" s="25" t="s">
        <v>202</v>
      </c>
      <c r="B144" s="42" t="s">
        <v>177</v>
      </c>
      <c r="C144" s="25">
        <v>0</v>
      </c>
      <c r="D144" s="25" t="s">
        <v>32</v>
      </c>
      <c r="E144" s="42"/>
      <c r="F144" s="50">
        <f t="shared" si="18"/>
        <v>0</v>
      </c>
      <c r="G144" s="50" t="str">
        <f t="shared" si="19"/>
        <v/>
      </c>
      <c r="H144" s="23"/>
      <c r="L144" s="23"/>
      <c r="M144" s="23"/>
    </row>
    <row r="145" spans="1:13" x14ac:dyDescent="0.25">
      <c r="A145" s="25" t="s">
        <v>203</v>
      </c>
      <c r="B145" s="42" t="s">
        <v>1182</v>
      </c>
      <c r="C145" s="25">
        <v>0</v>
      </c>
      <c r="D145" s="25" t="s">
        <v>32</v>
      </c>
      <c r="E145" s="42"/>
      <c r="F145" s="50">
        <f t="shared" si="18"/>
        <v>0</v>
      </c>
      <c r="G145" s="50" t="str">
        <f t="shared" si="19"/>
        <v/>
      </c>
      <c r="H145" s="23"/>
      <c r="L145" s="23"/>
      <c r="M145" s="23"/>
    </row>
    <row r="146" spans="1:13" x14ac:dyDescent="0.25">
      <c r="A146" s="25" t="s">
        <v>204</v>
      </c>
      <c r="B146" s="42" t="s">
        <v>179</v>
      </c>
      <c r="C146" s="25">
        <v>0</v>
      </c>
      <c r="D146" s="25" t="s">
        <v>32</v>
      </c>
      <c r="E146" s="42"/>
      <c r="F146" s="50">
        <f t="shared" si="18"/>
        <v>0</v>
      </c>
      <c r="G146" s="50" t="str">
        <f t="shared" si="19"/>
        <v/>
      </c>
      <c r="H146" s="23"/>
      <c r="L146" s="23"/>
      <c r="M146" s="23"/>
    </row>
    <row r="147" spans="1:13" x14ac:dyDescent="0.25">
      <c r="A147" s="25" t="s">
        <v>205</v>
      </c>
      <c r="B147" s="42" t="s">
        <v>1189</v>
      </c>
      <c r="C147" s="25">
        <v>0</v>
      </c>
      <c r="D147" s="25" t="s">
        <v>32</v>
      </c>
      <c r="E147" s="42"/>
      <c r="F147" s="50">
        <f t="shared" ref="F147" si="20">IF($C$155=0,"",IF(C147="[for completion]","",IF(C147="","",C147/$C$155)))</f>
        <v>0</v>
      </c>
      <c r="G147" s="50" t="str">
        <f t="shared" ref="G147" si="21">IF($D$155=0,"",IF(D147="[for completion]","",IF(D147="","",D147/$D$155)))</f>
        <v/>
      </c>
      <c r="H147" s="23"/>
      <c r="L147" s="23"/>
      <c r="M147" s="23"/>
    </row>
    <row r="148" spans="1:13" x14ac:dyDescent="0.25">
      <c r="A148" s="25" t="s">
        <v>206</v>
      </c>
      <c r="B148" s="42" t="s">
        <v>181</v>
      </c>
      <c r="C148" s="25">
        <v>0</v>
      </c>
      <c r="D148" s="25" t="s">
        <v>32</v>
      </c>
      <c r="E148" s="42"/>
      <c r="F148" s="50">
        <f t="shared" ref="F148:F154" si="22">IF($C$155=0,"",IF(C148="[for completion]","",IF(C148="","",C148/$C$155)))</f>
        <v>0</v>
      </c>
      <c r="G148" s="50" t="str">
        <f t="shared" ref="G148:G154" si="23">IF($D$155=0,"",IF(D148="[for completion]","",IF(D148="","",D148/$D$155)))</f>
        <v/>
      </c>
      <c r="H148" s="23"/>
      <c r="L148" s="23"/>
      <c r="M148" s="23"/>
    </row>
    <row r="149" spans="1:13" x14ac:dyDescent="0.25">
      <c r="A149" s="25" t="s">
        <v>207</v>
      </c>
      <c r="B149" s="42" t="s">
        <v>168</v>
      </c>
      <c r="C149" s="25">
        <v>44467</v>
      </c>
      <c r="D149" s="25" t="s">
        <v>32</v>
      </c>
      <c r="E149" s="42"/>
      <c r="F149" s="50">
        <f t="shared" si="22"/>
        <v>0.52334096958191689</v>
      </c>
      <c r="G149" s="50" t="str">
        <f t="shared" si="23"/>
        <v/>
      </c>
      <c r="H149" s="23"/>
      <c r="L149" s="23"/>
      <c r="M149" s="23"/>
    </row>
    <row r="150" spans="1:13" x14ac:dyDescent="0.25">
      <c r="A150" s="25" t="s">
        <v>208</v>
      </c>
      <c r="B150" s="131" t="s">
        <v>1184</v>
      </c>
      <c r="C150" s="25">
        <v>0</v>
      </c>
      <c r="D150" s="25" t="s">
        <v>32</v>
      </c>
      <c r="E150" s="42"/>
      <c r="F150" s="50">
        <f t="shared" si="22"/>
        <v>0</v>
      </c>
      <c r="G150" s="50" t="str">
        <f t="shared" si="23"/>
        <v/>
      </c>
      <c r="H150" s="23"/>
      <c r="L150" s="23"/>
      <c r="M150" s="23"/>
    </row>
    <row r="151" spans="1:13" x14ac:dyDescent="0.25">
      <c r="A151" s="25" t="s">
        <v>209</v>
      </c>
      <c r="B151" s="42" t="s">
        <v>183</v>
      </c>
      <c r="C151" s="25">
        <v>0</v>
      </c>
      <c r="D151" s="25" t="s">
        <v>32</v>
      </c>
      <c r="E151" s="42"/>
      <c r="F151" s="50">
        <f t="shared" si="22"/>
        <v>0</v>
      </c>
      <c r="G151" s="50" t="str">
        <f t="shared" si="23"/>
        <v/>
      </c>
      <c r="H151" s="23"/>
      <c r="L151" s="23"/>
      <c r="M151" s="23"/>
    </row>
    <row r="152" spans="1:13" x14ac:dyDescent="0.25">
      <c r="A152" s="25" t="s">
        <v>210</v>
      </c>
      <c r="B152" s="42" t="s">
        <v>185</v>
      </c>
      <c r="C152" s="25">
        <v>0</v>
      </c>
      <c r="D152" s="25" t="s">
        <v>32</v>
      </c>
      <c r="E152" s="42"/>
      <c r="F152" s="50">
        <f t="shared" si="22"/>
        <v>0</v>
      </c>
      <c r="G152" s="50" t="str">
        <f t="shared" si="23"/>
        <v/>
      </c>
      <c r="H152" s="23"/>
      <c r="L152" s="23"/>
      <c r="M152" s="23"/>
    </row>
    <row r="153" spans="1:13" x14ac:dyDescent="0.25">
      <c r="A153" s="25" t="s">
        <v>211</v>
      </c>
      <c r="B153" s="42" t="s">
        <v>1183</v>
      </c>
      <c r="C153" s="25">
        <v>0</v>
      </c>
      <c r="D153" s="25" t="s">
        <v>32</v>
      </c>
      <c r="E153" s="42"/>
      <c r="F153" s="50">
        <f t="shared" si="22"/>
        <v>0</v>
      </c>
      <c r="G153" s="50" t="str">
        <f t="shared" si="23"/>
        <v/>
      </c>
      <c r="H153" s="23"/>
      <c r="L153" s="23"/>
      <c r="M153" s="23"/>
    </row>
    <row r="154" spans="1:13" x14ac:dyDescent="0.25">
      <c r="A154" s="25" t="s">
        <v>1186</v>
      </c>
      <c r="B154" s="42" t="s">
        <v>96</v>
      </c>
      <c r="C154" s="25">
        <v>0</v>
      </c>
      <c r="D154" s="25" t="s">
        <v>32</v>
      </c>
      <c r="E154" s="42"/>
      <c r="F154" s="50">
        <f t="shared" si="22"/>
        <v>0</v>
      </c>
      <c r="G154" s="50" t="str">
        <f t="shared" si="23"/>
        <v/>
      </c>
      <c r="H154" s="23"/>
      <c r="L154" s="23"/>
      <c r="M154" s="23"/>
    </row>
    <row r="155" spans="1:13" x14ac:dyDescent="0.25">
      <c r="A155" s="25" t="s">
        <v>1190</v>
      </c>
      <c r="B155" s="58" t="s">
        <v>98</v>
      </c>
      <c r="C155" s="142">
        <f>SUM(C138:C154)</f>
        <v>84967.55</v>
      </c>
      <c r="D155" s="25">
        <f>SUM(D138:D154)</f>
        <v>0</v>
      </c>
      <c r="E155" s="42"/>
      <c r="F155" s="61">
        <f>SUM(F138:F154)</f>
        <v>1</v>
      </c>
      <c r="G155" s="61">
        <f>SUM(G138:G154)</f>
        <v>0</v>
      </c>
      <c r="H155" s="23"/>
      <c r="L155" s="23"/>
      <c r="M155" s="23"/>
    </row>
    <row r="156" spans="1:13" outlineLevel="1" x14ac:dyDescent="0.25">
      <c r="A156" s="25" t="s">
        <v>212</v>
      </c>
      <c r="B156" s="53" t="s">
        <v>100</v>
      </c>
      <c r="E156" s="42"/>
      <c r="F156" s="50" t="str">
        <f>IF($C$155=0,"",IF(C156="[for completion]","",IF(C156="","",C156/$C$155)))</f>
        <v/>
      </c>
      <c r="G156" s="50" t="str">
        <f>IF($D$155=0,"",IF(D156="[for completion]","",IF(D156="","",D156/$D$155)))</f>
        <v/>
      </c>
      <c r="H156" s="23"/>
      <c r="L156" s="23"/>
      <c r="M156" s="23"/>
    </row>
    <row r="157" spans="1:13" outlineLevel="1" x14ac:dyDescent="0.25">
      <c r="A157" s="25" t="s">
        <v>213</v>
      </c>
      <c r="B157" s="53" t="s">
        <v>100</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25">
      <c r="A158" s="25" t="s">
        <v>214</v>
      </c>
      <c r="B158" s="53" t="s">
        <v>100</v>
      </c>
      <c r="E158" s="42"/>
      <c r="F158" s="50" t="str">
        <f t="shared" si="24"/>
        <v/>
      </c>
      <c r="G158" s="50" t="str">
        <f t="shared" si="25"/>
        <v/>
      </c>
      <c r="H158" s="23"/>
      <c r="L158" s="23"/>
      <c r="M158" s="23"/>
    </row>
    <row r="159" spans="1:13" outlineLevel="1" x14ac:dyDescent="0.25">
      <c r="A159" s="25" t="s">
        <v>215</v>
      </c>
      <c r="B159" s="53" t="s">
        <v>100</v>
      </c>
      <c r="E159" s="42"/>
      <c r="F159" s="50" t="str">
        <f t="shared" si="24"/>
        <v/>
      </c>
      <c r="G159" s="50" t="str">
        <f t="shared" si="25"/>
        <v/>
      </c>
      <c r="H159" s="23"/>
      <c r="L159" s="23"/>
      <c r="M159" s="23"/>
    </row>
    <row r="160" spans="1:13" outlineLevel="1" x14ac:dyDescent="0.25">
      <c r="A160" s="25" t="s">
        <v>216</v>
      </c>
      <c r="B160" s="53" t="s">
        <v>100</v>
      </c>
      <c r="E160" s="42"/>
      <c r="F160" s="50" t="str">
        <f t="shared" si="24"/>
        <v/>
      </c>
      <c r="G160" s="50" t="str">
        <f t="shared" si="25"/>
        <v/>
      </c>
      <c r="H160" s="23"/>
      <c r="L160" s="23"/>
      <c r="M160" s="23"/>
    </row>
    <row r="161" spans="1:13" outlineLevel="1" x14ac:dyDescent="0.25">
      <c r="A161" s="25" t="s">
        <v>217</v>
      </c>
      <c r="B161" s="53" t="s">
        <v>100</v>
      </c>
      <c r="E161" s="42"/>
      <c r="F161" s="50" t="str">
        <f t="shared" si="24"/>
        <v/>
      </c>
      <c r="G161" s="50" t="str">
        <f t="shared" si="25"/>
        <v/>
      </c>
      <c r="H161" s="23"/>
      <c r="L161" s="23"/>
      <c r="M161" s="23"/>
    </row>
    <row r="162" spans="1:13" outlineLevel="1" x14ac:dyDescent="0.25">
      <c r="A162" s="25" t="s">
        <v>218</v>
      </c>
      <c r="B162" s="53" t="s">
        <v>100</v>
      </c>
      <c r="E162" s="42"/>
      <c r="F162" s="50" t="str">
        <f t="shared" si="24"/>
        <v/>
      </c>
      <c r="G162" s="50" t="str">
        <f t="shared" si="25"/>
        <v/>
      </c>
      <c r="H162" s="23"/>
      <c r="L162" s="23"/>
      <c r="M162" s="23"/>
    </row>
    <row r="163" spans="1:13" ht="15" customHeight="1" x14ac:dyDescent="0.25">
      <c r="A163" s="44"/>
      <c r="B163" s="45" t="s">
        <v>219</v>
      </c>
      <c r="C163" s="92" t="s">
        <v>159</v>
      </c>
      <c r="D163" s="92" t="s">
        <v>160</v>
      </c>
      <c r="E163" s="46"/>
      <c r="F163" s="92" t="s">
        <v>161</v>
      </c>
      <c r="G163" s="92" t="s">
        <v>162</v>
      </c>
      <c r="H163" s="23"/>
      <c r="L163" s="23"/>
      <c r="M163" s="23"/>
    </row>
    <row r="164" spans="1:13" x14ac:dyDescent="0.25">
      <c r="A164" s="25" t="s">
        <v>221</v>
      </c>
      <c r="B164" s="23" t="s">
        <v>222</v>
      </c>
      <c r="C164" s="25">
        <v>50375.6</v>
      </c>
      <c r="E164" s="62"/>
      <c r="F164" s="50">
        <f>IF($C$167=0,"",IF(C164="[for completion]","",IF(C164="","",C164/$C$167)))</f>
        <v>0.59288010959471604</v>
      </c>
      <c r="G164" s="50" t="str">
        <f>IF($D$167=0,"",IF(D164="[for completion]","",IF(D164="","",D164/$D$167)))</f>
        <v/>
      </c>
      <c r="H164" s="23"/>
      <c r="L164" s="23"/>
      <c r="M164" s="23"/>
    </row>
    <row r="165" spans="1:13" x14ac:dyDescent="0.25">
      <c r="A165" s="25" t="s">
        <v>223</v>
      </c>
      <c r="B165" s="23" t="s">
        <v>224</v>
      </c>
      <c r="C165" s="142">
        <v>34592</v>
      </c>
      <c r="D165" s="25">
        <v>84967.6</v>
      </c>
      <c r="E165" s="62"/>
      <c r="F165" s="50">
        <f t="shared" ref="F165:F166" si="26">IF($C$167=0,"",IF(C165="[for completion]","",IF(C165="","",C165/$C$167)))</f>
        <v>0.40711989040528385</v>
      </c>
      <c r="G165" s="50">
        <f t="shared" ref="G165:G166" si="27">IF($D$167=0,"",IF(D165="[for completion]","",IF(D165="","",D165/$D$167)))</f>
        <v>1</v>
      </c>
      <c r="H165" s="23"/>
      <c r="L165" s="23"/>
      <c r="M165" s="23"/>
    </row>
    <row r="166" spans="1:13" x14ac:dyDescent="0.25">
      <c r="A166" s="25" t="s">
        <v>225</v>
      </c>
      <c r="B166" s="23" t="s">
        <v>96</v>
      </c>
      <c r="E166" s="62"/>
      <c r="F166" s="50" t="str">
        <f t="shared" si="26"/>
        <v/>
      </c>
      <c r="G166" s="50" t="str">
        <f t="shared" si="27"/>
        <v/>
      </c>
      <c r="H166" s="23"/>
      <c r="L166" s="23"/>
      <c r="M166" s="23"/>
    </row>
    <row r="167" spans="1:13" x14ac:dyDescent="0.25">
      <c r="A167" s="25" t="s">
        <v>226</v>
      </c>
      <c r="B167" s="63" t="s">
        <v>98</v>
      </c>
      <c r="C167" s="23">
        <f>SUM(C164:C166)</f>
        <v>84967.6</v>
      </c>
      <c r="D167" s="23">
        <f>SUM(D164:D166)</f>
        <v>84967.6</v>
      </c>
      <c r="E167" s="62"/>
      <c r="F167" s="62">
        <f>SUM(F164:F166)</f>
        <v>0.99999999999999989</v>
      </c>
      <c r="G167" s="62">
        <f>SUM(G164:G166)</f>
        <v>1</v>
      </c>
      <c r="H167" s="23"/>
      <c r="L167" s="23"/>
      <c r="M167" s="23"/>
    </row>
    <row r="168" spans="1:13" outlineLevel="1" x14ac:dyDescent="0.25">
      <c r="A168" s="25" t="s">
        <v>227</v>
      </c>
      <c r="B168" s="63"/>
      <c r="C168" s="23"/>
      <c r="D168" s="23"/>
      <c r="E168" s="62"/>
      <c r="F168" s="62"/>
      <c r="G168" s="21"/>
      <c r="H168" s="23"/>
      <c r="L168" s="23"/>
      <c r="M168" s="23"/>
    </row>
    <row r="169" spans="1:13" outlineLevel="1" x14ac:dyDescent="0.25">
      <c r="A169" s="25" t="s">
        <v>228</v>
      </c>
      <c r="B169" s="63"/>
      <c r="C169" s="23"/>
      <c r="D169" s="23"/>
      <c r="E169" s="62"/>
      <c r="F169" s="62"/>
      <c r="G169" s="21"/>
      <c r="H169" s="23"/>
      <c r="L169" s="23"/>
      <c r="M169" s="23"/>
    </row>
    <row r="170" spans="1:13" outlineLevel="1" x14ac:dyDescent="0.25">
      <c r="A170" s="25" t="s">
        <v>229</v>
      </c>
      <c r="B170" s="63"/>
      <c r="C170" s="23"/>
      <c r="D170" s="23"/>
      <c r="E170" s="62"/>
      <c r="F170" s="62"/>
      <c r="G170" s="21"/>
      <c r="H170" s="23"/>
      <c r="L170" s="23"/>
      <c r="M170" s="23"/>
    </row>
    <row r="171" spans="1:13" outlineLevel="1" x14ac:dyDescent="0.25">
      <c r="A171" s="25" t="s">
        <v>230</v>
      </c>
      <c r="B171" s="63"/>
      <c r="C171" s="23"/>
      <c r="D171" s="23"/>
      <c r="E171" s="62"/>
      <c r="F171" s="62"/>
      <c r="G171" s="21"/>
      <c r="H171" s="23"/>
      <c r="L171" s="23"/>
      <c r="M171" s="23"/>
    </row>
    <row r="172" spans="1:13" outlineLevel="1" x14ac:dyDescent="0.25">
      <c r="A172" s="25" t="s">
        <v>231</v>
      </c>
      <c r="B172" s="63"/>
      <c r="C172" s="23"/>
      <c r="D172" s="23"/>
      <c r="E172" s="62"/>
      <c r="F172" s="62"/>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25">
        <v>0</v>
      </c>
      <c r="D174" s="39"/>
      <c r="E174" s="31"/>
      <c r="F174" s="50">
        <f>IF($C$179=0,"",IF(C174="[for completion]","",C174/$C$179))</f>
        <v>0</v>
      </c>
      <c r="G174" s="50"/>
      <c r="H174" s="23"/>
      <c r="L174" s="23"/>
      <c r="M174" s="23"/>
    </row>
    <row r="175" spans="1:13" ht="30.75" customHeight="1" x14ac:dyDescent="0.25">
      <c r="A175" s="25" t="s">
        <v>9</v>
      </c>
      <c r="B175" s="42" t="s">
        <v>1132</v>
      </c>
      <c r="C175" s="25">
        <v>500</v>
      </c>
      <c r="E175" s="52"/>
      <c r="F175" s="50">
        <f>IF($C$179=0,"",IF(C175="[for completion]","",C175/$C$179))</f>
        <v>4.4325455222425134E-2</v>
      </c>
      <c r="G175" s="50"/>
      <c r="H175" s="23"/>
      <c r="L175" s="23"/>
      <c r="M175" s="23"/>
    </row>
    <row r="176" spans="1:13" x14ac:dyDescent="0.25">
      <c r="A176" s="25" t="s">
        <v>236</v>
      </c>
      <c r="B176" s="42" t="s">
        <v>237</v>
      </c>
      <c r="C176" s="25">
        <v>0</v>
      </c>
      <c r="E176" s="52"/>
      <c r="F176" s="50"/>
      <c r="G176" s="50"/>
      <c r="H176" s="23"/>
      <c r="L176" s="23"/>
      <c r="M176" s="23"/>
    </row>
    <row r="177" spans="1:13" x14ac:dyDescent="0.25">
      <c r="A177" s="25" t="s">
        <v>238</v>
      </c>
      <c r="B177" s="42" t="s">
        <v>239</v>
      </c>
      <c r="C177" s="25">
        <v>6966.9</v>
      </c>
      <c r="E177" s="52"/>
      <c r="F177" s="50">
        <f t="shared" ref="F177:F187" si="28">IF($C$179=0,"",IF(C177="[for completion]","",C177/$C$179))</f>
        <v>0.61762202797822729</v>
      </c>
      <c r="G177" s="50"/>
      <c r="H177" s="23"/>
      <c r="L177" s="23"/>
      <c r="M177" s="23"/>
    </row>
    <row r="178" spans="1:13" x14ac:dyDescent="0.25">
      <c r="A178" s="25" t="s">
        <v>240</v>
      </c>
      <c r="B178" s="42" t="s">
        <v>96</v>
      </c>
      <c r="C178" s="25">
        <v>3813.3</v>
      </c>
      <c r="E178" s="52"/>
      <c r="F178" s="50">
        <f t="shared" si="28"/>
        <v>0.3380525167993475</v>
      </c>
      <c r="G178" s="50"/>
      <c r="H178" s="23"/>
      <c r="L178" s="23"/>
      <c r="M178" s="23"/>
    </row>
    <row r="179" spans="1:13" x14ac:dyDescent="0.25">
      <c r="A179" s="25" t="s">
        <v>10</v>
      </c>
      <c r="B179" s="58" t="s">
        <v>98</v>
      </c>
      <c r="C179" s="42">
        <f>SUM(C174:C178)</f>
        <v>11280.2</v>
      </c>
      <c r="E179" s="52"/>
      <c r="F179" s="52">
        <f>SUM(F174:F178)</f>
        <v>1</v>
      </c>
      <c r="G179" s="50"/>
      <c r="H179" s="23"/>
      <c r="L179" s="23"/>
      <c r="M179" s="23"/>
    </row>
    <row r="180" spans="1:13" outlineLevel="1" x14ac:dyDescent="0.25">
      <c r="A180" s="25" t="s">
        <v>241</v>
      </c>
      <c r="B180" s="64" t="s">
        <v>242</v>
      </c>
      <c r="E180" s="52"/>
      <c r="F180" s="50">
        <f t="shared" si="28"/>
        <v>0</v>
      </c>
      <c r="G180" s="50"/>
      <c r="H180" s="23"/>
      <c r="L180" s="23"/>
      <c r="M180" s="23"/>
    </row>
    <row r="181" spans="1:13" s="64" customFormat="1" ht="30" outlineLevel="1" x14ac:dyDescent="0.25">
      <c r="A181" s="25" t="s">
        <v>243</v>
      </c>
      <c r="B181" s="64" t="s">
        <v>244</v>
      </c>
      <c r="F181" s="50">
        <f t="shared" si="28"/>
        <v>0</v>
      </c>
    </row>
    <row r="182" spans="1:13" ht="30" outlineLevel="1" x14ac:dyDescent="0.25">
      <c r="A182" s="25" t="s">
        <v>245</v>
      </c>
      <c r="B182" s="64" t="s">
        <v>246</v>
      </c>
      <c r="E182" s="52"/>
      <c r="F182" s="50">
        <f t="shared" si="28"/>
        <v>0</v>
      </c>
      <c r="G182" s="50"/>
      <c r="H182" s="23"/>
      <c r="L182" s="23"/>
      <c r="M182" s="23"/>
    </row>
    <row r="183" spans="1:13" outlineLevel="1" x14ac:dyDescent="0.25">
      <c r="A183" s="25" t="s">
        <v>247</v>
      </c>
      <c r="B183" s="64" t="s">
        <v>248</v>
      </c>
      <c r="E183" s="52"/>
      <c r="F183" s="50">
        <f t="shared" si="28"/>
        <v>0</v>
      </c>
      <c r="G183" s="50"/>
      <c r="H183" s="23"/>
      <c r="L183" s="23"/>
      <c r="M183" s="23"/>
    </row>
    <row r="184" spans="1:13" s="64" customFormat="1" ht="30" outlineLevel="1" x14ac:dyDescent="0.25">
      <c r="A184" s="25" t="s">
        <v>249</v>
      </c>
      <c r="B184" s="64" t="s">
        <v>250</v>
      </c>
      <c r="F184" s="50">
        <f t="shared" si="28"/>
        <v>0</v>
      </c>
    </row>
    <row r="185" spans="1:13" ht="30" outlineLevel="1" x14ac:dyDescent="0.25">
      <c r="A185" s="25" t="s">
        <v>251</v>
      </c>
      <c r="B185" s="64" t="s">
        <v>252</v>
      </c>
      <c r="E185" s="52"/>
      <c r="F185" s="50">
        <f t="shared" si="28"/>
        <v>0</v>
      </c>
      <c r="G185" s="50"/>
      <c r="H185" s="23"/>
      <c r="L185" s="23"/>
      <c r="M185" s="23"/>
    </row>
    <row r="186" spans="1:13" outlineLevel="1" x14ac:dyDescent="0.25">
      <c r="A186" s="25" t="s">
        <v>253</v>
      </c>
      <c r="B186" s="64" t="s">
        <v>254</v>
      </c>
      <c r="E186" s="52"/>
      <c r="F186" s="50">
        <f t="shared" si="28"/>
        <v>0</v>
      </c>
      <c r="G186" s="50"/>
      <c r="H186" s="23"/>
      <c r="L186" s="23"/>
      <c r="M186" s="23"/>
    </row>
    <row r="187" spans="1:13" outlineLevel="1" x14ac:dyDescent="0.25">
      <c r="A187" s="25" t="s">
        <v>255</v>
      </c>
      <c r="B187" s="64" t="s">
        <v>256</v>
      </c>
      <c r="E187" s="52"/>
      <c r="F187" s="50">
        <f t="shared" si="28"/>
        <v>0</v>
      </c>
      <c r="G187" s="50"/>
      <c r="H187" s="23"/>
      <c r="L187" s="23"/>
      <c r="M187" s="23"/>
    </row>
    <row r="188" spans="1:13" outlineLevel="1" x14ac:dyDescent="0.25">
      <c r="A188" s="25" t="s">
        <v>257</v>
      </c>
      <c r="B188" s="64"/>
      <c r="E188" s="52"/>
      <c r="F188" s="50"/>
      <c r="G188" s="50"/>
      <c r="H188" s="23"/>
      <c r="L188" s="23"/>
      <c r="M188" s="23"/>
    </row>
    <row r="189" spans="1:13" outlineLevel="1" x14ac:dyDescent="0.25">
      <c r="A189" s="25" t="s">
        <v>258</v>
      </c>
      <c r="B189" s="64"/>
      <c r="E189" s="52"/>
      <c r="F189" s="50"/>
      <c r="G189" s="50"/>
      <c r="H189" s="23"/>
      <c r="L189" s="23"/>
      <c r="M189" s="23"/>
    </row>
    <row r="190" spans="1:13" outlineLevel="1" x14ac:dyDescent="0.25">
      <c r="A190" s="25" t="s">
        <v>259</v>
      </c>
      <c r="B190" s="64"/>
      <c r="E190" s="52"/>
      <c r="F190" s="50"/>
      <c r="G190" s="50"/>
      <c r="H190" s="23"/>
      <c r="L190" s="23"/>
      <c r="M190" s="23"/>
    </row>
    <row r="191" spans="1:13" outlineLevel="1" x14ac:dyDescent="0.25">
      <c r="A191" s="25" t="s">
        <v>260</v>
      </c>
      <c r="B191" s="53"/>
      <c r="E191" s="52"/>
      <c r="F191" s="50"/>
      <c r="G191" s="50"/>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25">
        <v>9647.9</v>
      </c>
      <c r="E193" s="49"/>
      <c r="F193" s="50">
        <f t="shared" ref="F193:F206" si="29">IF($C$208=0,"",IF(C193="[for completion]","",C193/$C$208))</f>
        <v>0.85529511888087095</v>
      </c>
      <c r="G193" s="50"/>
      <c r="H193" s="23"/>
      <c r="L193" s="23"/>
      <c r="M193" s="23"/>
    </row>
    <row r="194" spans="1:13" x14ac:dyDescent="0.25">
      <c r="A194" s="25" t="s">
        <v>264</v>
      </c>
      <c r="B194" s="42" t="s">
        <v>265</v>
      </c>
      <c r="C194" s="25">
        <v>1632.3</v>
      </c>
      <c r="E194" s="52"/>
      <c r="F194" s="50">
        <f t="shared" si="29"/>
        <v>0.1447048811191291</v>
      </c>
      <c r="G194" s="52"/>
      <c r="H194" s="23"/>
      <c r="L194" s="23"/>
      <c r="M194" s="23"/>
    </row>
    <row r="195" spans="1:13" x14ac:dyDescent="0.25">
      <c r="A195" s="25" t="s">
        <v>266</v>
      </c>
      <c r="B195" s="42" t="s">
        <v>267</v>
      </c>
      <c r="C195" s="25">
        <v>0</v>
      </c>
      <c r="E195" s="52"/>
      <c r="F195" s="50">
        <f t="shared" si="29"/>
        <v>0</v>
      </c>
      <c r="G195" s="52"/>
      <c r="H195" s="23"/>
      <c r="L195" s="23"/>
      <c r="M195" s="23"/>
    </row>
    <row r="196" spans="1:13" x14ac:dyDescent="0.25">
      <c r="A196" s="25" t="s">
        <v>268</v>
      </c>
      <c r="B196" s="42" t="s">
        <v>269</v>
      </c>
      <c r="C196" s="25">
        <v>0</v>
      </c>
      <c r="E196" s="52"/>
      <c r="F196" s="50">
        <f t="shared" si="29"/>
        <v>0</v>
      </c>
      <c r="G196" s="52"/>
      <c r="H196" s="23"/>
      <c r="L196" s="23"/>
      <c r="M196" s="23"/>
    </row>
    <row r="197" spans="1:13" x14ac:dyDescent="0.25">
      <c r="A197" s="25" t="s">
        <v>270</v>
      </c>
      <c r="B197" s="42" t="s">
        <v>271</v>
      </c>
      <c r="C197" s="25">
        <v>0</v>
      </c>
      <c r="E197" s="52"/>
      <c r="F197" s="50">
        <f t="shared" si="29"/>
        <v>0</v>
      </c>
      <c r="G197" s="52"/>
      <c r="H197" s="23"/>
      <c r="L197" s="23"/>
      <c r="M197" s="23"/>
    </row>
    <row r="198" spans="1:13" x14ac:dyDescent="0.25">
      <c r="A198" s="25" t="s">
        <v>272</v>
      </c>
      <c r="B198" s="42" t="s">
        <v>273</v>
      </c>
      <c r="C198" s="25">
        <v>0</v>
      </c>
      <c r="E198" s="52"/>
      <c r="F198" s="50">
        <f t="shared" si="29"/>
        <v>0</v>
      </c>
      <c r="G198" s="52"/>
      <c r="H198" s="23"/>
      <c r="L198" s="23"/>
      <c r="M198" s="23"/>
    </row>
    <row r="199" spans="1:13" x14ac:dyDescent="0.25">
      <c r="A199" s="25" t="s">
        <v>274</v>
      </c>
      <c r="B199" s="42" t="s">
        <v>275</v>
      </c>
      <c r="C199" s="25">
        <v>0</v>
      </c>
      <c r="E199" s="52"/>
      <c r="F199" s="50">
        <f t="shared" si="29"/>
        <v>0</v>
      </c>
      <c r="G199" s="52"/>
      <c r="H199" s="23"/>
      <c r="L199" s="23"/>
      <c r="M199" s="23"/>
    </row>
    <row r="200" spans="1:13" x14ac:dyDescent="0.25">
      <c r="A200" s="25" t="s">
        <v>276</v>
      </c>
      <c r="B200" s="42" t="s">
        <v>12</v>
      </c>
      <c r="C200" s="25">
        <v>0</v>
      </c>
      <c r="E200" s="52"/>
      <c r="F200" s="50">
        <f t="shared" si="29"/>
        <v>0</v>
      </c>
      <c r="G200" s="52"/>
      <c r="H200" s="23"/>
      <c r="L200" s="23"/>
      <c r="M200" s="23"/>
    </row>
    <row r="201" spans="1:13" x14ac:dyDescent="0.25">
      <c r="A201" s="25" t="s">
        <v>277</v>
      </c>
      <c r="B201" s="42" t="s">
        <v>278</v>
      </c>
      <c r="C201" s="25">
        <v>0</v>
      </c>
      <c r="E201" s="52"/>
      <c r="F201" s="50">
        <f t="shared" si="29"/>
        <v>0</v>
      </c>
      <c r="G201" s="52"/>
      <c r="H201" s="23"/>
      <c r="L201" s="23"/>
      <c r="M201" s="23"/>
    </row>
    <row r="202" spans="1:13" x14ac:dyDescent="0.25">
      <c r="A202" s="25" t="s">
        <v>279</v>
      </c>
      <c r="B202" s="42" t="s">
        <v>280</v>
      </c>
      <c r="C202" s="25">
        <v>0</v>
      </c>
      <c r="E202" s="52"/>
      <c r="F202" s="50">
        <f t="shared" si="29"/>
        <v>0</v>
      </c>
      <c r="G202" s="52"/>
      <c r="H202" s="23"/>
      <c r="L202" s="23"/>
      <c r="M202" s="23"/>
    </row>
    <row r="203" spans="1:13" x14ac:dyDescent="0.25">
      <c r="A203" s="25" t="s">
        <v>281</v>
      </c>
      <c r="B203" s="42" t="s">
        <v>282</v>
      </c>
      <c r="C203" s="25">
        <v>0</v>
      </c>
      <c r="E203" s="52"/>
      <c r="F203" s="50">
        <f t="shared" si="29"/>
        <v>0</v>
      </c>
      <c r="G203" s="52"/>
      <c r="H203" s="23"/>
      <c r="L203" s="23"/>
      <c r="M203" s="23"/>
    </row>
    <row r="204" spans="1:13" x14ac:dyDescent="0.25">
      <c r="A204" s="25" t="s">
        <v>283</v>
      </c>
      <c r="B204" s="42" t="s">
        <v>284</v>
      </c>
      <c r="C204" s="25">
        <v>0</v>
      </c>
      <c r="E204" s="52"/>
      <c r="F204" s="50">
        <f t="shared" si="29"/>
        <v>0</v>
      </c>
      <c r="G204" s="52"/>
      <c r="H204" s="23"/>
      <c r="L204" s="23"/>
      <c r="M204" s="23"/>
    </row>
    <row r="205" spans="1:13" x14ac:dyDescent="0.25">
      <c r="A205" s="25" t="s">
        <v>285</v>
      </c>
      <c r="B205" s="42" t="s">
        <v>286</v>
      </c>
      <c r="C205" s="25">
        <v>0</v>
      </c>
      <c r="E205" s="52"/>
      <c r="F205" s="50">
        <f t="shared" si="29"/>
        <v>0</v>
      </c>
      <c r="G205" s="52"/>
      <c r="H205" s="23"/>
      <c r="L205" s="23"/>
      <c r="M205" s="23"/>
    </row>
    <row r="206" spans="1:13" x14ac:dyDescent="0.25">
      <c r="A206" s="25" t="s">
        <v>287</v>
      </c>
      <c r="B206" s="42" t="s">
        <v>96</v>
      </c>
      <c r="C206" s="25">
        <v>0</v>
      </c>
      <c r="E206" s="52"/>
      <c r="F206" s="50">
        <f t="shared" si="29"/>
        <v>0</v>
      </c>
      <c r="G206" s="52"/>
      <c r="H206" s="23"/>
      <c r="L206" s="23"/>
      <c r="M206" s="23"/>
    </row>
    <row r="207" spans="1:13" x14ac:dyDescent="0.25">
      <c r="A207" s="25" t="s">
        <v>288</v>
      </c>
      <c r="B207" s="51" t="s">
        <v>289</v>
      </c>
      <c r="C207" s="25">
        <f>C194</f>
        <v>1632.3</v>
      </c>
      <c r="E207" s="52"/>
      <c r="F207" s="50"/>
      <c r="G207" s="52"/>
      <c r="H207" s="23"/>
      <c r="L207" s="23"/>
      <c r="M207" s="23"/>
    </row>
    <row r="208" spans="1:13" x14ac:dyDescent="0.25">
      <c r="A208" s="25" t="s">
        <v>290</v>
      </c>
      <c r="B208" s="58" t="s">
        <v>98</v>
      </c>
      <c r="C208" s="42">
        <f>SUM(C193:C206)</f>
        <v>11280.199999999999</v>
      </c>
      <c r="D208" s="42"/>
      <c r="E208" s="52"/>
      <c r="F208" s="52">
        <f>SUM(F193:F206)</f>
        <v>1</v>
      </c>
      <c r="G208" s="52"/>
      <c r="H208" s="23"/>
      <c r="L208" s="23"/>
      <c r="M208" s="23"/>
    </row>
    <row r="209" spans="1:13" outlineLevel="1" x14ac:dyDescent="0.25">
      <c r="A209" s="25" t="s">
        <v>291</v>
      </c>
      <c r="B209" s="53" t="s">
        <v>100</v>
      </c>
      <c r="E209" s="52"/>
      <c r="F209" s="50">
        <f>IF($C$208=0,"",IF(C209="[for completion]","",C209/$C$208))</f>
        <v>0</v>
      </c>
      <c r="G209" s="52"/>
      <c r="H209" s="23"/>
      <c r="L209" s="23"/>
      <c r="M209" s="23"/>
    </row>
    <row r="210" spans="1:13" outlineLevel="1" x14ac:dyDescent="0.25">
      <c r="A210" s="25" t="s">
        <v>292</v>
      </c>
      <c r="B210" s="53" t="s">
        <v>100</v>
      </c>
      <c r="E210" s="52"/>
      <c r="F210" s="50">
        <f t="shared" ref="F210:F215" si="30">IF($C$208=0,"",IF(C210="[for completion]","",C210/$C$208))</f>
        <v>0</v>
      </c>
      <c r="G210" s="52"/>
      <c r="H210" s="23"/>
      <c r="L210" s="23"/>
      <c r="M210" s="23"/>
    </row>
    <row r="211" spans="1:13" outlineLevel="1" x14ac:dyDescent="0.25">
      <c r="A211" s="25" t="s">
        <v>293</v>
      </c>
      <c r="B211" s="53" t="s">
        <v>100</v>
      </c>
      <c r="E211" s="52"/>
      <c r="F211" s="50">
        <f t="shared" si="30"/>
        <v>0</v>
      </c>
      <c r="G211" s="52"/>
      <c r="H211" s="23"/>
      <c r="L211" s="23"/>
      <c r="M211" s="23"/>
    </row>
    <row r="212" spans="1:13" outlineLevel="1" x14ac:dyDescent="0.25">
      <c r="A212" s="25" t="s">
        <v>294</v>
      </c>
      <c r="B212" s="53" t="s">
        <v>100</v>
      </c>
      <c r="E212" s="52"/>
      <c r="F212" s="50">
        <f t="shared" si="30"/>
        <v>0</v>
      </c>
      <c r="G212" s="52"/>
      <c r="H212" s="23"/>
      <c r="L212" s="23"/>
      <c r="M212" s="23"/>
    </row>
    <row r="213" spans="1:13" outlineLevel="1" x14ac:dyDescent="0.25">
      <c r="A213" s="25" t="s">
        <v>295</v>
      </c>
      <c r="B213" s="53" t="s">
        <v>100</v>
      </c>
      <c r="E213" s="52"/>
      <c r="F213" s="50">
        <f t="shared" si="30"/>
        <v>0</v>
      </c>
      <c r="G213" s="52"/>
      <c r="H213" s="23"/>
      <c r="L213" s="23"/>
      <c r="M213" s="23"/>
    </row>
    <row r="214" spans="1:13" outlineLevel="1" x14ac:dyDescent="0.25">
      <c r="A214" s="25" t="s">
        <v>296</v>
      </c>
      <c r="B214" s="53" t="s">
        <v>100</v>
      </c>
      <c r="E214" s="52"/>
      <c r="F214" s="50">
        <f t="shared" si="30"/>
        <v>0</v>
      </c>
      <c r="G214" s="52"/>
      <c r="H214" s="23"/>
      <c r="L214" s="23"/>
      <c r="M214" s="23"/>
    </row>
    <row r="215" spans="1:13" outlineLevel="1" x14ac:dyDescent="0.25">
      <c r="A215" s="25" t="s">
        <v>297</v>
      </c>
      <c r="B215" s="53" t="s">
        <v>100</v>
      </c>
      <c r="E215" s="52"/>
      <c r="F215" s="50">
        <f t="shared" si="30"/>
        <v>0</v>
      </c>
      <c r="G215" s="52"/>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25">
        <v>11280.2</v>
      </c>
      <c r="E217" s="62"/>
      <c r="F217" s="50">
        <f>IF($C$38=0,"",IF(C217="[for completion]","",IF(C217="","",C217/$C$38)))</f>
        <v>0.11863686172010326</v>
      </c>
      <c r="G217" s="50">
        <f>IF($C$39=0,"",IF(C217="[for completion]","",IF(C217="","",C217/$C$39)))</f>
        <v>0.13275891796338721</v>
      </c>
      <c r="H217" s="23"/>
      <c r="L217" s="23"/>
      <c r="M217" s="23"/>
    </row>
    <row r="218" spans="1:13" x14ac:dyDescent="0.25">
      <c r="A218" s="25" t="s">
        <v>301</v>
      </c>
      <c r="B218" s="21" t="s">
        <v>302</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303</v>
      </c>
      <c r="B219" s="21" t="s">
        <v>96</v>
      </c>
      <c r="C219" s="25">
        <v>0</v>
      </c>
      <c r="E219" s="62"/>
      <c r="F219" s="50">
        <f t="shared" si="31"/>
        <v>0</v>
      </c>
      <c r="G219" s="50">
        <f t="shared" si="32"/>
        <v>0</v>
      </c>
      <c r="H219" s="23"/>
      <c r="L219" s="23"/>
      <c r="M219" s="23"/>
    </row>
    <row r="220" spans="1:13" x14ac:dyDescent="0.25">
      <c r="A220" s="25" t="s">
        <v>304</v>
      </c>
      <c r="B220" s="58" t="s">
        <v>98</v>
      </c>
      <c r="C220" s="25">
        <f>SUM(C217:C219)</f>
        <v>11280.2</v>
      </c>
      <c r="E220" s="62"/>
      <c r="F220" s="61">
        <f>SUM(F217:F219)</f>
        <v>0.11863686172010326</v>
      </c>
      <c r="G220" s="61">
        <f>SUM(G217:G219)</f>
        <v>0.13275891796338721</v>
      </c>
      <c r="H220" s="23"/>
      <c r="L220" s="23"/>
      <c r="M220" s="23"/>
    </row>
    <row r="221" spans="1:13" outlineLevel="1" x14ac:dyDescent="0.25">
      <c r="A221" s="25" t="s">
        <v>305</v>
      </c>
      <c r="B221" s="53" t="s">
        <v>100</v>
      </c>
      <c r="E221" s="62"/>
      <c r="F221" s="50" t="str">
        <f t="shared" ref="F221:F227" si="33">IF($C$38=0,"",IF(C221="[for completion]","",IF(C221="","",C221/$C$38)))</f>
        <v/>
      </c>
      <c r="G221" s="50" t="str">
        <f t="shared" ref="G221:G227" si="34">IF($C$39=0,"",IF(C221="[for completion]","",IF(C221="","",C221/$C$39)))</f>
        <v/>
      </c>
      <c r="H221" s="23"/>
      <c r="L221" s="23"/>
      <c r="M221" s="23"/>
    </row>
    <row r="222" spans="1:13" outlineLevel="1" x14ac:dyDescent="0.25">
      <c r="A222" s="25" t="s">
        <v>306</v>
      </c>
      <c r="B222" s="53" t="s">
        <v>100</v>
      </c>
      <c r="E222" s="62"/>
      <c r="F222" s="50" t="str">
        <f t="shared" si="33"/>
        <v/>
      </c>
      <c r="G222" s="50" t="str">
        <f t="shared" si="34"/>
        <v/>
      </c>
      <c r="H222" s="23"/>
      <c r="L222" s="23"/>
      <c r="M222" s="23"/>
    </row>
    <row r="223" spans="1:13" outlineLevel="1" x14ac:dyDescent="0.25">
      <c r="A223" s="25" t="s">
        <v>307</v>
      </c>
      <c r="B223" s="53" t="s">
        <v>100</v>
      </c>
      <c r="E223" s="62"/>
      <c r="F223" s="50" t="str">
        <f t="shared" si="33"/>
        <v/>
      </c>
      <c r="G223" s="50" t="str">
        <f t="shared" si="34"/>
        <v/>
      </c>
      <c r="H223" s="23"/>
      <c r="L223" s="23"/>
      <c r="M223" s="23"/>
    </row>
    <row r="224" spans="1:13" outlineLevel="1" x14ac:dyDescent="0.25">
      <c r="A224" s="25" t="s">
        <v>308</v>
      </c>
      <c r="B224" s="53" t="s">
        <v>100</v>
      </c>
      <c r="E224" s="62"/>
      <c r="F224" s="50" t="str">
        <f t="shared" si="33"/>
        <v/>
      </c>
      <c r="G224" s="50" t="str">
        <f t="shared" si="34"/>
        <v/>
      </c>
      <c r="H224" s="23"/>
      <c r="L224" s="23"/>
      <c r="M224" s="23"/>
    </row>
    <row r="225" spans="1:14" outlineLevel="1" x14ac:dyDescent="0.25">
      <c r="A225" s="25" t="s">
        <v>309</v>
      </c>
      <c r="B225" s="53" t="s">
        <v>100</v>
      </c>
      <c r="E225" s="62"/>
      <c r="F225" s="50" t="str">
        <f t="shared" si="33"/>
        <v/>
      </c>
      <c r="G225" s="50" t="str">
        <f t="shared" si="34"/>
        <v/>
      </c>
      <c r="H225" s="23"/>
      <c r="L225" s="23"/>
      <c r="M225" s="23"/>
    </row>
    <row r="226" spans="1:14" outlineLevel="1" x14ac:dyDescent="0.25">
      <c r="A226" s="25" t="s">
        <v>310</v>
      </c>
      <c r="B226" s="53" t="s">
        <v>100</v>
      </c>
      <c r="E226" s="42"/>
      <c r="F226" s="50" t="str">
        <f t="shared" si="33"/>
        <v/>
      </c>
      <c r="G226" s="50" t="str">
        <f t="shared" si="34"/>
        <v/>
      </c>
      <c r="H226" s="23"/>
      <c r="L226" s="23"/>
      <c r="M226" s="23"/>
    </row>
    <row r="227" spans="1:14" outlineLevel="1" x14ac:dyDescent="0.25">
      <c r="A227" s="25" t="s">
        <v>311</v>
      </c>
      <c r="B227" s="53" t="s">
        <v>100</v>
      </c>
      <c r="E227" s="62"/>
      <c r="F227" s="50" t="str">
        <f t="shared" si="33"/>
        <v/>
      </c>
      <c r="G227" s="50"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49" t="s">
        <v>1195</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1135</v>
      </c>
      <c r="C231" s="98" t="s">
        <v>957</v>
      </c>
      <c r="E231" s="42"/>
      <c r="H231" s="23"/>
      <c r="L231" s="23"/>
      <c r="M231" s="23"/>
    </row>
    <row r="232" spans="1:14" x14ac:dyDescent="0.25">
      <c r="A232" s="25" t="s">
        <v>316</v>
      </c>
      <c r="B232" s="65" t="s">
        <v>317</v>
      </c>
      <c r="C232" s="98" t="s">
        <v>1197</v>
      </c>
      <c r="E232" s="42"/>
      <c r="H232" s="23"/>
      <c r="L232" s="23"/>
      <c r="M232" s="23"/>
    </row>
    <row r="233" spans="1:14" x14ac:dyDescent="0.25">
      <c r="A233" s="25" t="s">
        <v>318</v>
      </c>
      <c r="B233" s="65" t="s">
        <v>319</v>
      </c>
      <c r="C233" s="98" t="s">
        <v>1197</v>
      </c>
      <c r="E233" s="42"/>
      <c r="H233" s="23"/>
      <c r="L233" s="23"/>
      <c r="M233" s="23"/>
    </row>
    <row r="234" spans="1:14" outlineLevel="1" x14ac:dyDescent="0.25">
      <c r="A234" s="25" t="s">
        <v>320</v>
      </c>
      <c r="B234" s="40" t="s">
        <v>321</v>
      </c>
      <c r="C234" s="42"/>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387</v>
      </c>
      <c r="B293" s="40" t="s">
        <v>388</v>
      </c>
      <c r="C293" s="70" t="str">
        <f>ROW('B1. HTT Mortgage Assets'!B149)&amp;" for Mortgage Assets"</f>
        <v>149 for Mortgage Assets</v>
      </c>
      <c r="D293" s="70" t="e">
        <f>ROW(#REF!)&amp;" for Public Sector Assets"</f>
        <v>#REF!</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3" outlineLevel="1" x14ac:dyDescent="0.25">
      <c r="A305" s="25" t="s">
        <v>407</v>
      </c>
      <c r="B305" s="40"/>
      <c r="C305" s="70"/>
      <c r="D305" s="70"/>
      <c r="E305" s="71"/>
      <c r="H305" s="23"/>
      <c r="I305" s="40"/>
      <c r="J305" s="70"/>
      <c r="K305" s="70"/>
      <c r="L305" s="71"/>
    </row>
    <row r="306" spans="1:13" outlineLevel="1" x14ac:dyDescent="0.25">
      <c r="A306" s="25" t="s">
        <v>408</v>
      </c>
      <c r="B306" s="40"/>
      <c r="C306" s="70"/>
      <c r="D306" s="70"/>
      <c r="E306" s="71"/>
      <c r="H306" s="23"/>
      <c r="I306" s="40"/>
      <c r="J306" s="70"/>
      <c r="K306" s="70"/>
      <c r="L306" s="71"/>
    </row>
    <row r="307" spans="1:13" outlineLevel="1" x14ac:dyDescent="0.25">
      <c r="A307" s="25" t="s">
        <v>409</v>
      </c>
      <c r="B307" s="40"/>
      <c r="C307" s="70"/>
      <c r="D307" s="70"/>
      <c r="E307" s="71"/>
      <c r="H307" s="23"/>
      <c r="I307" s="40"/>
      <c r="J307" s="70"/>
      <c r="K307" s="70"/>
      <c r="L307" s="71"/>
    </row>
    <row r="308" spans="1:13" outlineLevel="1" x14ac:dyDescent="0.25">
      <c r="A308" s="25" t="s">
        <v>410</v>
      </c>
      <c r="B308" s="40"/>
      <c r="C308" s="70"/>
      <c r="D308" s="70"/>
      <c r="E308" s="71"/>
      <c r="H308" s="23"/>
      <c r="I308" s="40"/>
      <c r="J308" s="70"/>
      <c r="K308" s="70"/>
      <c r="L308" s="71"/>
    </row>
    <row r="309" spans="1:13" outlineLevel="1" x14ac:dyDescent="0.25">
      <c r="A309" s="25" t="s">
        <v>411</v>
      </c>
      <c r="B309" s="40"/>
      <c r="C309" s="70"/>
      <c r="D309" s="70"/>
      <c r="E309" s="71"/>
      <c r="H309" s="23"/>
      <c r="I309" s="40"/>
      <c r="J309" s="70"/>
      <c r="K309" s="70"/>
      <c r="L309" s="71"/>
    </row>
    <row r="310" spans="1:13" outlineLevel="1" x14ac:dyDescent="0.25">
      <c r="A310" s="25" t="s">
        <v>412</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413</v>
      </c>
      <c r="C312" s="25" t="s">
        <v>32</v>
      </c>
      <c r="H312" s="23"/>
      <c r="I312" s="48"/>
      <c r="J312" s="70"/>
    </row>
    <row r="313" spans="1:13" outlineLevel="1" x14ac:dyDescent="0.25">
      <c r="A313" s="25" t="s">
        <v>414</v>
      </c>
      <c r="B313" s="48"/>
      <c r="C313" s="70"/>
      <c r="H313" s="23"/>
      <c r="I313" s="48"/>
      <c r="J313" s="70"/>
    </row>
    <row r="314" spans="1:13" outlineLevel="1" x14ac:dyDescent="0.25">
      <c r="A314" s="25" t="s">
        <v>415</v>
      </c>
      <c r="B314" s="48"/>
      <c r="C314" s="70"/>
      <c r="H314" s="23"/>
      <c r="I314" s="48"/>
      <c r="J314" s="70"/>
    </row>
    <row r="315" spans="1:13" outlineLevel="1" x14ac:dyDescent="0.25">
      <c r="A315" s="25" t="s">
        <v>416</v>
      </c>
      <c r="B315" s="48"/>
      <c r="C315" s="70"/>
      <c r="H315" s="23"/>
      <c r="I315" s="48"/>
      <c r="J315" s="70"/>
    </row>
    <row r="316" spans="1:13" outlineLevel="1" x14ac:dyDescent="0.25">
      <c r="A316" s="25" t="s">
        <v>417</v>
      </c>
      <c r="B316" s="48"/>
      <c r="C316" s="70"/>
      <c r="H316" s="23"/>
      <c r="I316" s="48"/>
      <c r="J316" s="70"/>
    </row>
    <row r="317" spans="1:13" outlineLevel="1" x14ac:dyDescent="0.25">
      <c r="A317" s="25" t="s">
        <v>418</v>
      </c>
      <c r="B317" s="48"/>
      <c r="C317" s="70"/>
      <c r="H317" s="23"/>
      <c r="I317" s="48"/>
      <c r="J317" s="70"/>
    </row>
    <row r="318" spans="1:13" outlineLevel="1" x14ac:dyDescent="0.25">
      <c r="A318" s="25" t="s">
        <v>419</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3" t="s">
        <v>440</v>
      </c>
      <c r="H330" s="23"/>
    </row>
    <row r="331" spans="1:8" outlineLevel="1" x14ac:dyDescent="0.25">
      <c r="A331" s="25" t="s">
        <v>441</v>
      </c>
      <c r="B331" s="53" t="s">
        <v>440</v>
      </c>
      <c r="H331" s="23"/>
    </row>
    <row r="332" spans="1:8" outlineLevel="1" x14ac:dyDescent="0.25">
      <c r="A332" s="25" t="s">
        <v>442</v>
      </c>
      <c r="B332" s="53" t="s">
        <v>440</v>
      </c>
      <c r="H332" s="23"/>
    </row>
    <row r="333" spans="1:8" outlineLevel="1" x14ac:dyDescent="0.25">
      <c r="A333" s="25" t="s">
        <v>443</v>
      </c>
      <c r="B333" s="53" t="s">
        <v>440</v>
      </c>
      <c r="H333" s="23"/>
    </row>
    <row r="334" spans="1:8" outlineLevel="1" x14ac:dyDescent="0.25">
      <c r="A334" s="25" t="s">
        <v>444</v>
      </c>
      <c r="B334" s="53" t="s">
        <v>440</v>
      </c>
      <c r="H334" s="23"/>
    </row>
    <row r="335" spans="1:8" outlineLevel="1" x14ac:dyDescent="0.25">
      <c r="A335" s="25" t="s">
        <v>445</v>
      </c>
      <c r="B335" s="53" t="s">
        <v>440</v>
      </c>
      <c r="H335" s="23"/>
    </row>
    <row r="336" spans="1:8" outlineLevel="1" x14ac:dyDescent="0.25">
      <c r="A336" s="25" t="s">
        <v>446</v>
      </c>
      <c r="B336" s="53" t="s">
        <v>440</v>
      </c>
      <c r="H336" s="23"/>
    </row>
    <row r="337" spans="1:8" outlineLevel="1" x14ac:dyDescent="0.25">
      <c r="A337" s="25" t="s">
        <v>447</v>
      </c>
      <c r="B337" s="53" t="s">
        <v>440</v>
      </c>
      <c r="H337" s="23"/>
    </row>
    <row r="338" spans="1:8" outlineLevel="1" x14ac:dyDescent="0.25">
      <c r="A338" s="25" t="s">
        <v>448</v>
      </c>
      <c r="B338" s="53" t="s">
        <v>440</v>
      </c>
      <c r="H338" s="23"/>
    </row>
    <row r="339" spans="1:8" outlineLevel="1" x14ac:dyDescent="0.25">
      <c r="A339" s="25" t="s">
        <v>449</v>
      </c>
      <c r="B339" s="53" t="s">
        <v>440</v>
      </c>
      <c r="H339" s="23"/>
    </row>
    <row r="340" spans="1:8" outlineLevel="1" x14ac:dyDescent="0.25">
      <c r="A340" s="25" t="s">
        <v>450</v>
      </c>
      <c r="B340" s="53" t="s">
        <v>440</v>
      </c>
      <c r="H340" s="23"/>
    </row>
    <row r="341" spans="1:8" outlineLevel="1" x14ac:dyDescent="0.25">
      <c r="A341" s="25" t="s">
        <v>451</v>
      </c>
      <c r="B341" s="53" t="s">
        <v>440</v>
      </c>
      <c r="H341" s="23"/>
    </row>
    <row r="342" spans="1:8" outlineLevel="1" x14ac:dyDescent="0.25">
      <c r="A342" s="25" t="s">
        <v>452</v>
      </c>
      <c r="B342" s="53" t="s">
        <v>440</v>
      </c>
      <c r="H342" s="23"/>
    </row>
    <row r="343" spans="1:8" outlineLevel="1" x14ac:dyDescent="0.25">
      <c r="A343" s="25" t="s">
        <v>453</v>
      </c>
      <c r="B343" s="53" t="s">
        <v>440</v>
      </c>
      <c r="H343" s="23"/>
    </row>
    <row r="344" spans="1:8" outlineLevel="1" x14ac:dyDescent="0.25">
      <c r="A344" s="25" t="s">
        <v>454</v>
      </c>
      <c r="B344" s="53" t="s">
        <v>440</v>
      </c>
      <c r="H344" s="23"/>
    </row>
    <row r="345" spans="1:8" outlineLevel="1" x14ac:dyDescent="0.25">
      <c r="A345" s="25" t="s">
        <v>455</v>
      </c>
      <c r="B345" s="53" t="s">
        <v>440</v>
      </c>
      <c r="H345" s="23"/>
    </row>
    <row r="346" spans="1:8" outlineLevel="1" x14ac:dyDescent="0.25">
      <c r="A346" s="25" t="s">
        <v>456</v>
      </c>
      <c r="B346" s="53" t="s">
        <v>440</v>
      </c>
      <c r="H346" s="23"/>
    </row>
    <row r="347" spans="1:8" outlineLevel="1" x14ac:dyDescent="0.25">
      <c r="A347" s="25" t="s">
        <v>457</v>
      </c>
      <c r="B347" s="53" t="s">
        <v>440</v>
      </c>
      <c r="H347" s="23"/>
    </row>
    <row r="348" spans="1:8" outlineLevel="1" x14ac:dyDescent="0.25">
      <c r="A348" s="25" t="s">
        <v>458</v>
      </c>
      <c r="B348" s="53" t="s">
        <v>440</v>
      </c>
      <c r="H348" s="23"/>
    </row>
    <row r="349" spans="1:8" outlineLevel="1" x14ac:dyDescent="0.25">
      <c r="A349" s="25" t="s">
        <v>459</v>
      </c>
      <c r="B349" s="53" t="s">
        <v>440</v>
      </c>
      <c r="H349" s="23"/>
    </row>
    <row r="350" spans="1:8" outlineLevel="1" x14ac:dyDescent="0.25">
      <c r="A350" s="25" t="s">
        <v>460</v>
      </c>
      <c r="B350" s="53" t="s">
        <v>440</v>
      </c>
      <c r="H350" s="23"/>
    </row>
    <row r="351" spans="1:8" outlineLevel="1" x14ac:dyDescent="0.25">
      <c r="A351" s="25" t="s">
        <v>461</v>
      </c>
      <c r="B351" s="53" t="s">
        <v>440</v>
      </c>
      <c r="H351" s="23"/>
    </row>
    <row r="352" spans="1:8" outlineLevel="1" x14ac:dyDescent="0.25">
      <c r="A352" s="25" t="s">
        <v>462</v>
      </c>
      <c r="B352" s="53" t="s">
        <v>440</v>
      </c>
      <c r="H352" s="23"/>
    </row>
    <row r="353" spans="1:8" outlineLevel="1" x14ac:dyDescent="0.25">
      <c r="A353" s="25" t="s">
        <v>463</v>
      </c>
      <c r="B353" s="53" t="s">
        <v>440</v>
      </c>
      <c r="H353" s="23"/>
    </row>
    <row r="354" spans="1:8" outlineLevel="1" x14ac:dyDescent="0.25">
      <c r="A354" s="25" t="s">
        <v>464</v>
      </c>
      <c r="B354" s="53" t="s">
        <v>440</v>
      </c>
      <c r="H354" s="23"/>
    </row>
    <row r="355" spans="1:8" outlineLevel="1" x14ac:dyDescent="0.25">
      <c r="A355" s="25" t="s">
        <v>465</v>
      </c>
      <c r="B355" s="53" t="s">
        <v>440</v>
      </c>
      <c r="H355" s="23"/>
    </row>
    <row r="356" spans="1:8" outlineLevel="1" x14ac:dyDescent="0.25">
      <c r="A356" s="25" t="s">
        <v>466</v>
      </c>
      <c r="B356" s="53" t="s">
        <v>440</v>
      </c>
      <c r="H356" s="23"/>
    </row>
    <row r="357" spans="1:8" outlineLevel="1" x14ac:dyDescent="0.25">
      <c r="A357" s="25" t="s">
        <v>467</v>
      </c>
      <c r="B357" s="53" t="s">
        <v>440</v>
      </c>
      <c r="H357" s="23"/>
    </row>
    <row r="358" spans="1:8" outlineLevel="1" x14ac:dyDescent="0.25">
      <c r="A358" s="25" t="s">
        <v>468</v>
      </c>
      <c r="B358" s="53" t="s">
        <v>440</v>
      </c>
      <c r="H358" s="23"/>
    </row>
    <row r="359" spans="1:8" outlineLevel="1" x14ac:dyDescent="0.25">
      <c r="A359" s="25" t="s">
        <v>469</v>
      </c>
      <c r="B359" s="53" t="s">
        <v>440</v>
      </c>
      <c r="H359" s="23"/>
    </row>
    <row r="360" spans="1:8" outlineLevel="1" x14ac:dyDescent="0.25">
      <c r="A360" s="25" t="s">
        <v>470</v>
      </c>
      <c r="B360" s="53" t="s">
        <v>440</v>
      </c>
      <c r="H360" s="23"/>
    </row>
    <row r="361" spans="1:8" outlineLevel="1" x14ac:dyDescent="0.25">
      <c r="A361" s="25" t="s">
        <v>471</v>
      </c>
      <c r="B361" s="53" t="s">
        <v>440</v>
      </c>
      <c r="H361" s="23"/>
    </row>
    <row r="362" spans="1:8" outlineLevel="1" x14ac:dyDescent="0.25">
      <c r="A362" s="25" t="s">
        <v>472</v>
      </c>
      <c r="B362" s="53" t="s">
        <v>440</v>
      </c>
      <c r="H362" s="23"/>
    </row>
    <row r="363" spans="1:8" outlineLevel="1" x14ac:dyDescent="0.25">
      <c r="A363" s="25" t="s">
        <v>473</v>
      </c>
      <c r="B363" s="53" t="s">
        <v>440</v>
      </c>
      <c r="H363" s="23"/>
    </row>
    <row r="364" spans="1:8" outlineLevel="1" x14ac:dyDescent="0.25">
      <c r="A364" s="25" t="s">
        <v>474</v>
      </c>
      <c r="B364" s="53" t="s">
        <v>440</v>
      </c>
      <c r="H364" s="23"/>
    </row>
    <row r="365" spans="1:8" outlineLevel="1" x14ac:dyDescent="0.25">
      <c r="A365" s="25" t="s">
        <v>475</v>
      </c>
      <c r="B365" s="53"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145" zoomScale="80" zoomScaleNormal="80" workbookViewId="0">
      <selection activeCell="C181" sqref="C181"/>
    </sheetView>
  </sheetViews>
  <sheetFormatPr baseColWidth="10"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7" t="s">
        <v>476</v>
      </c>
      <c r="B1" s="137"/>
      <c r="C1" s="93"/>
      <c r="D1" s="93"/>
      <c r="E1" s="93"/>
      <c r="F1" s="145" t="s">
        <v>1177</v>
      </c>
    </row>
    <row r="2" spans="1:7" ht="15.75" thickBot="1" x14ac:dyDescent="0.3">
      <c r="A2" s="93"/>
      <c r="B2" s="93"/>
      <c r="C2" s="93"/>
      <c r="D2" s="93"/>
      <c r="E2" s="93"/>
      <c r="F2" s="93"/>
    </row>
    <row r="3" spans="1:7" ht="19.5" thickBot="1" x14ac:dyDescent="0.3">
      <c r="A3" s="95"/>
      <c r="B3" s="96" t="s">
        <v>21</v>
      </c>
      <c r="C3" s="97" t="s">
        <v>168</v>
      </c>
      <c r="D3" s="95"/>
      <c r="E3" s="95"/>
      <c r="F3" s="93"/>
      <c r="G3" s="95"/>
    </row>
    <row r="4" spans="1:7" ht="15.75" thickBot="1" x14ac:dyDescent="0.3"/>
    <row r="5" spans="1:7" ht="18.75" x14ac:dyDescent="0.25">
      <c r="A5" s="99"/>
      <c r="B5" s="100" t="s">
        <v>477</v>
      </c>
      <c r="C5" s="99"/>
      <c r="E5" s="101"/>
      <c r="F5" s="101"/>
    </row>
    <row r="6" spans="1:7" x14ac:dyDescent="0.25">
      <c r="B6" s="102" t="s">
        <v>478</v>
      </c>
    </row>
    <row r="7" spans="1:7" x14ac:dyDescent="0.25">
      <c r="B7" s="103" t="s">
        <v>479</v>
      </c>
    </row>
    <row r="8" spans="1:7" ht="15.75" thickBot="1" x14ac:dyDescent="0.3">
      <c r="B8" s="104" t="s">
        <v>480</v>
      </c>
    </row>
    <row r="9" spans="1:7" x14ac:dyDescent="0.25">
      <c r="B9" s="105"/>
    </row>
    <row r="10" spans="1:7" ht="37.5" x14ac:dyDescent="0.25">
      <c r="A10" s="106" t="s">
        <v>30</v>
      </c>
      <c r="B10" s="106" t="s">
        <v>478</v>
      </c>
      <c r="C10" s="107"/>
      <c r="D10" s="107"/>
      <c r="E10" s="107"/>
      <c r="F10" s="107"/>
      <c r="G10" s="108"/>
    </row>
    <row r="11" spans="1:7" ht="15" customHeight="1" x14ac:dyDescent="0.25">
      <c r="A11" s="109"/>
      <c r="B11" s="110" t="s">
        <v>481</v>
      </c>
      <c r="C11" s="109" t="s">
        <v>62</v>
      </c>
      <c r="D11" s="109"/>
      <c r="E11" s="109"/>
      <c r="F11" s="111" t="s">
        <v>482</v>
      </c>
      <c r="G11" s="111"/>
    </row>
    <row r="12" spans="1:7" x14ac:dyDescent="0.25">
      <c r="A12" s="98" t="s">
        <v>483</v>
      </c>
      <c r="B12" s="98" t="s">
        <v>484</v>
      </c>
      <c r="C12" s="98">
        <v>83801.58</v>
      </c>
      <c r="F12" s="112">
        <f>IF($C$15=0,"",IF(C12="[for completion]","",C12/$C$15))</f>
        <v>1</v>
      </c>
    </row>
    <row r="13" spans="1:7" x14ac:dyDescent="0.25">
      <c r="A13" s="98" t="s">
        <v>485</v>
      </c>
      <c r="B13" s="98" t="s">
        <v>486</v>
      </c>
      <c r="C13" s="98">
        <v>0</v>
      </c>
      <c r="F13" s="112">
        <f>IF($C$15=0,"",IF(C13="[for completion]","",C13/$C$15))</f>
        <v>0</v>
      </c>
    </row>
    <row r="14" spans="1:7" x14ac:dyDescent="0.25">
      <c r="A14" s="98" t="s">
        <v>487</v>
      </c>
      <c r="B14" s="98" t="s">
        <v>96</v>
      </c>
      <c r="C14" s="98">
        <v>0</v>
      </c>
      <c r="F14" s="112">
        <f>IF($C$15=0,"",IF(C14="[for completion]","",C14/$C$15))</f>
        <v>0</v>
      </c>
    </row>
    <row r="15" spans="1:7" x14ac:dyDescent="0.25">
      <c r="A15" s="98" t="s">
        <v>488</v>
      </c>
      <c r="B15" s="113" t="s">
        <v>98</v>
      </c>
      <c r="C15" s="98">
        <f>SUM(C12:C14)</f>
        <v>83801.58</v>
      </c>
      <c r="F15" s="114">
        <f>SUM(F12:F14)</f>
        <v>1</v>
      </c>
    </row>
    <row r="16" spans="1:7" outlineLevel="1" x14ac:dyDescent="0.25">
      <c r="A16" s="98" t="s">
        <v>489</v>
      </c>
      <c r="B16" s="115" t="s">
        <v>490</v>
      </c>
      <c r="F16" s="112">
        <f t="shared" ref="F16:F26" si="0">IF($C$15=0,"",IF(C16="[for completion]","",C16/$C$15))</f>
        <v>0</v>
      </c>
    </row>
    <row r="17" spans="1:7" outlineLevel="1" x14ac:dyDescent="0.25">
      <c r="A17" s="98" t="s">
        <v>491</v>
      </c>
      <c r="B17" s="115" t="s">
        <v>1140</v>
      </c>
      <c r="F17" s="112">
        <f t="shared" si="0"/>
        <v>0</v>
      </c>
    </row>
    <row r="18" spans="1:7" outlineLevel="1" x14ac:dyDescent="0.25">
      <c r="A18" s="98" t="s">
        <v>492</v>
      </c>
      <c r="B18" s="115" t="s">
        <v>100</v>
      </c>
      <c r="F18" s="112">
        <f t="shared" si="0"/>
        <v>0</v>
      </c>
    </row>
    <row r="19" spans="1:7" outlineLevel="1" x14ac:dyDescent="0.25">
      <c r="A19" s="98" t="s">
        <v>493</v>
      </c>
      <c r="B19" s="115" t="s">
        <v>100</v>
      </c>
      <c r="F19" s="112">
        <f t="shared" si="0"/>
        <v>0</v>
      </c>
    </row>
    <row r="20" spans="1:7" outlineLevel="1" x14ac:dyDescent="0.25">
      <c r="A20" s="98" t="s">
        <v>494</v>
      </c>
      <c r="B20" s="115" t="s">
        <v>100</v>
      </c>
      <c r="F20" s="112">
        <f t="shared" si="0"/>
        <v>0</v>
      </c>
    </row>
    <row r="21" spans="1:7" outlineLevel="1" x14ac:dyDescent="0.25">
      <c r="A21" s="98" t="s">
        <v>495</v>
      </c>
      <c r="B21" s="115" t="s">
        <v>100</v>
      </c>
      <c r="F21" s="112">
        <f t="shared" si="0"/>
        <v>0</v>
      </c>
    </row>
    <row r="22" spans="1:7" outlineLevel="1" x14ac:dyDescent="0.25">
      <c r="A22" s="98" t="s">
        <v>496</v>
      </c>
      <c r="B22" s="115" t="s">
        <v>100</v>
      </c>
      <c r="F22" s="112">
        <f t="shared" si="0"/>
        <v>0</v>
      </c>
    </row>
    <row r="23" spans="1:7" outlineLevel="1" x14ac:dyDescent="0.25">
      <c r="A23" s="98" t="s">
        <v>497</v>
      </c>
      <c r="B23" s="115" t="s">
        <v>100</v>
      </c>
      <c r="F23" s="112">
        <f t="shared" si="0"/>
        <v>0</v>
      </c>
    </row>
    <row r="24" spans="1:7" outlineLevel="1" x14ac:dyDescent="0.25">
      <c r="A24" s="98" t="s">
        <v>498</v>
      </c>
      <c r="B24" s="115" t="s">
        <v>100</v>
      </c>
      <c r="F24" s="112">
        <f t="shared" si="0"/>
        <v>0</v>
      </c>
    </row>
    <row r="25" spans="1:7" outlineLevel="1" x14ac:dyDescent="0.25">
      <c r="A25" s="98" t="s">
        <v>499</v>
      </c>
      <c r="B25" s="115" t="s">
        <v>100</v>
      </c>
      <c r="F25" s="112">
        <f t="shared" si="0"/>
        <v>0</v>
      </c>
    </row>
    <row r="26" spans="1:7" outlineLevel="1" x14ac:dyDescent="0.25">
      <c r="A26" s="98" t="s">
        <v>500</v>
      </c>
      <c r="B26" s="115" t="s">
        <v>100</v>
      </c>
      <c r="C26" s="94"/>
      <c r="D26" s="94"/>
      <c r="E26" s="94"/>
      <c r="F26" s="112">
        <f t="shared" si="0"/>
        <v>0</v>
      </c>
    </row>
    <row r="27" spans="1:7" ht="15" customHeight="1" x14ac:dyDescent="0.25">
      <c r="A27" s="109"/>
      <c r="B27" s="110" t="s">
        <v>501</v>
      </c>
      <c r="C27" s="109" t="s">
        <v>502</v>
      </c>
      <c r="D27" s="109" t="s">
        <v>503</v>
      </c>
      <c r="E27" s="116"/>
      <c r="F27" s="109" t="s">
        <v>504</v>
      </c>
      <c r="G27" s="111"/>
    </row>
    <row r="28" spans="1:7" x14ac:dyDescent="0.25">
      <c r="A28" s="98" t="s">
        <v>505</v>
      </c>
      <c r="B28" s="98" t="s">
        <v>506</v>
      </c>
      <c r="C28" s="98">
        <v>53960</v>
      </c>
      <c r="D28" s="133" t="s">
        <v>954</v>
      </c>
      <c r="F28" s="98" t="s">
        <v>32</v>
      </c>
    </row>
    <row r="29" spans="1:7" outlineLevel="1" x14ac:dyDescent="0.25">
      <c r="A29" s="98" t="s">
        <v>507</v>
      </c>
      <c r="B29" s="117" t="s">
        <v>508</v>
      </c>
    </row>
    <row r="30" spans="1:7" outlineLevel="1" x14ac:dyDescent="0.25">
      <c r="A30" s="98" t="s">
        <v>509</v>
      </c>
      <c r="B30" s="117" t="s">
        <v>510</v>
      </c>
    </row>
    <row r="31" spans="1:7" outlineLevel="1" x14ac:dyDescent="0.25">
      <c r="A31" s="98" t="s">
        <v>511</v>
      </c>
      <c r="B31" s="117"/>
    </row>
    <row r="32" spans="1:7" outlineLevel="1" x14ac:dyDescent="0.25">
      <c r="A32" s="98" t="s">
        <v>512</v>
      </c>
      <c r="B32" s="117"/>
    </row>
    <row r="33" spans="1:7" outlineLevel="1" x14ac:dyDescent="0.25">
      <c r="A33" s="98" t="s">
        <v>513</v>
      </c>
      <c r="B33" s="117"/>
    </row>
    <row r="34" spans="1:7" outlineLevel="1" x14ac:dyDescent="0.25">
      <c r="A34" s="98" t="s">
        <v>514</v>
      </c>
      <c r="B34" s="117"/>
    </row>
    <row r="35" spans="1:7" ht="15" customHeight="1" x14ac:dyDescent="0.25">
      <c r="A35" s="109"/>
      <c r="B35" s="110" t="s">
        <v>515</v>
      </c>
      <c r="C35" s="109" t="s">
        <v>516</v>
      </c>
      <c r="D35" s="109" t="s">
        <v>517</v>
      </c>
      <c r="E35" s="116"/>
      <c r="F35" s="111" t="s">
        <v>482</v>
      </c>
      <c r="G35" s="111"/>
    </row>
    <row r="36" spans="1:7" x14ac:dyDescent="0.25">
      <c r="A36" s="98" t="s">
        <v>518</v>
      </c>
      <c r="B36" s="98" t="s">
        <v>519</v>
      </c>
      <c r="C36" s="133">
        <v>1.0699999999999999E-2</v>
      </c>
      <c r="D36" s="133" t="s">
        <v>954</v>
      </c>
      <c r="F36" s="133">
        <f>C36</f>
        <v>1.0699999999999999E-2</v>
      </c>
    </row>
    <row r="37" spans="1:7" outlineLevel="1" x14ac:dyDescent="0.25">
      <c r="A37" s="98" t="s">
        <v>520</v>
      </c>
      <c r="C37" s="133"/>
      <c r="D37" s="133"/>
      <c r="F37" s="133"/>
    </row>
    <row r="38" spans="1:7" outlineLevel="1" x14ac:dyDescent="0.25">
      <c r="A38" s="98" t="s">
        <v>521</v>
      </c>
      <c r="C38" s="133"/>
      <c r="D38" s="133"/>
      <c r="F38" s="133"/>
    </row>
    <row r="39" spans="1:7" outlineLevel="1" x14ac:dyDescent="0.25">
      <c r="A39" s="98" t="s">
        <v>522</v>
      </c>
      <c r="C39" s="133"/>
      <c r="D39" s="133"/>
      <c r="F39" s="133"/>
    </row>
    <row r="40" spans="1:7" outlineLevel="1" x14ac:dyDescent="0.25">
      <c r="A40" s="98" t="s">
        <v>523</v>
      </c>
      <c r="C40" s="133"/>
      <c r="D40" s="133"/>
      <c r="F40" s="133"/>
    </row>
    <row r="41" spans="1:7" outlineLevel="1" x14ac:dyDescent="0.25">
      <c r="A41" s="98" t="s">
        <v>524</v>
      </c>
      <c r="C41" s="133"/>
      <c r="D41" s="133"/>
      <c r="F41" s="133"/>
    </row>
    <row r="42" spans="1:7" outlineLevel="1" x14ac:dyDescent="0.25">
      <c r="A42" s="98" t="s">
        <v>525</v>
      </c>
      <c r="C42" s="133"/>
      <c r="D42" s="133"/>
      <c r="F42" s="133"/>
    </row>
    <row r="43" spans="1:7" ht="15" customHeight="1" x14ac:dyDescent="0.25">
      <c r="A43" s="109"/>
      <c r="B43" s="110" t="s">
        <v>526</v>
      </c>
      <c r="C43" s="109" t="s">
        <v>516</v>
      </c>
      <c r="D43" s="109" t="s">
        <v>517</v>
      </c>
      <c r="E43" s="116"/>
      <c r="F43" s="111" t="s">
        <v>482</v>
      </c>
      <c r="G43" s="111"/>
    </row>
    <row r="44" spans="1:7" x14ac:dyDescent="0.25">
      <c r="A44" s="98" t="s">
        <v>527</v>
      </c>
      <c r="B44" s="118" t="s">
        <v>528</v>
      </c>
      <c r="C44" s="132">
        <f>SUM(C45:C72)</f>
        <v>0</v>
      </c>
      <c r="D44" s="132">
        <f>SUM(D45:D72)</f>
        <v>0</v>
      </c>
      <c r="E44" s="133"/>
      <c r="F44" s="132">
        <f>SUM(F45:F72)</f>
        <v>0</v>
      </c>
      <c r="G44" s="98"/>
    </row>
    <row r="45" spans="1:7" x14ac:dyDescent="0.25">
      <c r="A45" s="98" t="s">
        <v>529</v>
      </c>
      <c r="B45" s="98" t="s">
        <v>530</v>
      </c>
      <c r="C45" s="133">
        <v>0</v>
      </c>
      <c r="D45" s="133" t="s">
        <v>32</v>
      </c>
      <c r="E45" s="133"/>
      <c r="F45" s="133" t="s">
        <v>32</v>
      </c>
      <c r="G45" s="98"/>
    </row>
    <row r="46" spans="1:7" x14ac:dyDescent="0.25">
      <c r="A46" s="98" t="s">
        <v>531</v>
      </c>
      <c r="B46" s="98" t="s">
        <v>532</v>
      </c>
      <c r="C46" s="133">
        <v>0</v>
      </c>
      <c r="D46" s="133" t="s">
        <v>32</v>
      </c>
      <c r="E46" s="133"/>
      <c r="F46" s="133" t="s">
        <v>32</v>
      </c>
      <c r="G46" s="98"/>
    </row>
    <row r="47" spans="1:7" x14ac:dyDescent="0.25">
      <c r="A47" s="98" t="s">
        <v>533</v>
      </c>
      <c r="B47" s="98" t="s">
        <v>534</v>
      </c>
      <c r="C47" s="133">
        <v>0</v>
      </c>
      <c r="D47" s="133" t="s">
        <v>32</v>
      </c>
      <c r="E47" s="133"/>
      <c r="F47" s="133" t="s">
        <v>32</v>
      </c>
      <c r="G47" s="98"/>
    </row>
    <row r="48" spans="1:7" x14ac:dyDescent="0.25">
      <c r="A48" s="98" t="s">
        <v>535</v>
      </c>
      <c r="B48" s="98" t="s">
        <v>536</v>
      </c>
      <c r="C48" s="133">
        <v>0</v>
      </c>
      <c r="D48" s="133" t="s">
        <v>32</v>
      </c>
      <c r="E48" s="133"/>
      <c r="F48" s="133" t="s">
        <v>32</v>
      </c>
      <c r="G48" s="98"/>
    </row>
    <row r="49" spans="1:7" x14ac:dyDescent="0.25">
      <c r="A49" s="98" t="s">
        <v>537</v>
      </c>
      <c r="B49" s="98" t="s">
        <v>538</v>
      </c>
      <c r="C49" s="133">
        <v>0</v>
      </c>
      <c r="D49" s="133" t="s">
        <v>32</v>
      </c>
      <c r="E49" s="133"/>
      <c r="F49" s="133" t="s">
        <v>32</v>
      </c>
      <c r="G49" s="98"/>
    </row>
    <row r="50" spans="1:7" x14ac:dyDescent="0.25">
      <c r="A50" s="98" t="s">
        <v>539</v>
      </c>
      <c r="B50" s="98" t="s">
        <v>540</v>
      </c>
      <c r="C50" s="133">
        <v>0</v>
      </c>
      <c r="D50" s="133" t="s">
        <v>32</v>
      </c>
      <c r="E50" s="133"/>
      <c r="F50" s="133" t="s">
        <v>32</v>
      </c>
      <c r="G50" s="98"/>
    </row>
    <row r="51" spans="1:7" x14ac:dyDescent="0.25">
      <c r="A51" s="98" t="s">
        <v>541</v>
      </c>
      <c r="B51" s="98" t="s">
        <v>542</v>
      </c>
      <c r="C51" s="133">
        <v>0</v>
      </c>
      <c r="D51" s="133" t="s">
        <v>32</v>
      </c>
      <c r="E51" s="133"/>
      <c r="F51" s="133" t="s">
        <v>32</v>
      </c>
      <c r="G51" s="98"/>
    </row>
    <row r="52" spans="1:7" x14ac:dyDescent="0.25">
      <c r="A52" s="98" t="s">
        <v>543</v>
      </c>
      <c r="B52" s="98" t="s">
        <v>544</v>
      </c>
      <c r="C52" s="133">
        <v>0</v>
      </c>
      <c r="D52" s="133" t="s">
        <v>32</v>
      </c>
      <c r="E52" s="133"/>
      <c r="F52" s="133" t="s">
        <v>32</v>
      </c>
      <c r="G52" s="98"/>
    </row>
    <row r="53" spans="1:7" x14ac:dyDescent="0.25">
      <c r="A53" s="98" t="s">
        <v>545</v>
      </c>
      <c r="B53" s="98" t="s">
        <v>546</v>
      </c>
      <c r="C53" s="133">
        <v>0</v>
      </c>
      <c r="D53" s="133" t="s">
        <v>32</v>
      </c>
      <c r="E53" s="133"/>
      <c r="F53" s="133" t="s">
        <v>32</v>
      </c>
      <c r="G53" s="98"/>
    </row>
    <row r="54" spans="1:7" x14ac:dyDescent="0.25">
      <c r="A54" s="98" t="s">
        <v>547</v>
      </c>
      <c r="B54" s="98" t="s">
        <v>548</v>
      </c>
      <c r="C54" s="133">
        <v>0</v>
      </c>
      <c r="D54" s="133" t="s">
        <v>32</v>
      </c>
      <c r="E54" s="133"/>
      <c r="F54" s="133" t="s">
        <v>32</v>
      </c>
      <c r="G54" s="98"/>
    </row>
    <row r="55" spans="1:7" x14ac:dyDescent="0.25">
      <c r="A55" s="98" t="s">
        <v>549</v>
      </c>
      <c r="B55" s="98" t="s">
        <v>550</v>
      </c>
      <c r="C55" s="133">
        <v>0</v>
      </c>
      <c r="D55" s="133" t="s">
        <v>32</v>
      </c>
      <c r="E55" s="133"/>
      <c r="F55" s="133" t="s">
        <v>32</v>
      </c>
      <c r="G55" s="98"/>
    </row>
    <row r="56" spans="1:7" x14ac:dyDescent="0.25">
      <c r="A56" s="98" t="s">
        <v>551</v>
      </c>
      <c r="B56" s="98" t="s">
        <v>552</v>
      </c>
      <c r="C56" s="133">
        <v>0</v>
      </c>
      <c r="D56" s="133" t="s">
        <v>32</v>
      </c>
      <c r="E56" s="133"/>
      <c r="F56" s="133" t="s">
        <v>32</v>
      </c>
      <c r="G56" s="98"/>
    </row>
    <row r="57" spans="1:7" x14ac:dyDescent="0.25">
      <c r="A57" s="98" t="s">
        <v>553</v>
      </c>
      <c r="B57" s="98" t="s">
        <v>554</v>
      </c>
      <c r="C57" s="133">
        <v>0</v>
      </c>
      <c r="D57" s="133" t="s">
        <v>32</v>
      </c>
      <c r="E57" s="133"/>
      <c r="F57" s="133" t="s">
        <v>32</v>
      </c>
      <c r="G57" s="98"/>
    </row>
    <row r="58" spans="1:7" x14ac:dyDescent="0.25">
      <c r="A58" s="98" t="s">
        <v>555</v>
      </c>
      <c r="B58" s="98" t="s">
        <v>556</v>
      </c>
      <c r="C58" s="133">
        <v>0</v>
      </c>
      <c r="D58" s="133" t="s">
        <v>32</v>
      </c>
      <c r="E58" s="133"/>
      <c r="F58" s="133" t="s">
        <v>32</v>
      </c>
      <c r="G58" s="98"/>
    </row>
    <row r="59" spans="1:7" x14ac:dyDescent="0.25">
      <c r="A59" s="98" t="s">
        <v>557</v>
      </c>
      <c r="B59" s="98" t="s">
        <v>558</v>
      </c>
      <c r="C59" s="133">
        <v>0</v>
      </c>
      <c r="D59" s="133" t="s">
        <v>32</v>
      </c>
      <c r="E59" s="133"/>
      <c r="F59" s="133" t="s">
        <v>32</v>
      </c>
      <c r="G59" s="98"/>
    </row>
    <row r="60" spans="1:7" x14ac:dyDescent="0.25">
      <c r="A60" s="98" t="s">
        <v>559</v>
      </c>
      <c r="B60" s="98" t="s">
        <v>3</v>
      </c>
      <c r="C60" s="133">
        <v>0</v>
      </c>
      <c r="D60" s="133" t="s">
        <v>32</v>
      </c>
      <c r="E60" s="133"/>
      <c r="F60" s="133" t="s">
        <v>32</v>
      </c>
      <c r="G60" s="98"/>
    </row>
    <row r="61" spans="1:7" x14ac:dyDescent="0.25">
      <c r="A61" s="98" t="s">
        <v>560</v>
      </c>
      <c r="B61" s="98" t="s">
        <v>561</v>
      </c>
      <c r="C61" s="133">
        <v>0</v>
      </c>
      <c r="D61" s="133" t="s">
        <v>32</v>
      </c>
      <c r="E61" s="133"/>
      <c r="F61" s="133" t="s">
        <v>32</v>
      </c>
      <c r="G61" s="98"/>
    </row>
    <row r="62" spans="1:7" x14ac:dyDescent="0.25">
      <c r="A62" s="98" t="s">
        <v>562</v>
      </c>
      <c r="B62" s="98" t="s">
        <v>563</v>
      </c>
      <c r="C62" s="133">
        <v>0</v>
      </c>
      <c r="D62" s="133" t="s">
        <v>32</v>
      </c>
      <c r="E62" s="133"/>
      <c r="F62" s="133" t="s">
        <v>32</v>
      </c>
      <c r="G62" s="98"/>
    </row>
    <row r="63" spans="1:7" x14ac:dyDescent="0.25">
      <c r="A63" s="98" t="s">
        <v>564</v>
      </c>
      <c r="B63" s="98" t="s">
        <v>565</v>
      </c>
      <c r="C63" s="133">
        <v>0</v>
      </c>
      <c r="D63" s="133" t="s">
        <v>32</v>
      </c>
      <c r="E63" s="133"/>
      <c r="F63" s="133" t="s">
        <v>32</v>
      </c>
      <c r="G63" s="98"/>
    </row>
    <row r="64" spans="1:7" x14ac:dyDescent="0.25">
      <c r="A64" s="98" t="s">
        <v>566</v>
      </c>
      <c r="B64" s="98" t="s">
        <v>567</v>
      </c>
      <c r="C64" s="133">
        <v>0</v>
      </c>
      <c r="D64" s="133" t="s">
        <v>32</v>
      </c>
      <c r="E64" s="133"/>
      <c r="F64" s="133" t="s">
        <v>32</v>
      </c>
      <c r="G64" s="98"/>
    </row>
    <row r="65" spans="1:7" x14ac:dyDescent="0.25">
      <c r="A65" s="98" t="s">
        <v>568</v>
      </c>
      <c r="B65" s="98" t="s">
        <v>569</v>
      </c>
      <c r="C65" s="133">
        <v>0</v>
      </c>
      <c r="D65" s="133" t="s">
        <v>32</v>
      </c>
      <c r="E65" s="133"/>
      <c r="F65" s="133" t="s">
        <v>32</v>
      </c>
      <c r="G65" s="98"/>
    </row>
    <row r="66" spans="1:7" x14ac:dyDescent="0.25">
      <c r="A66" s="98" t="s">
        <v>570</v>
      </c>
      <c r="B66" s="98" t="s">
        <v>571</v>
      </c>
      <c r="C66" s="133">
        <v>0</v>
      </c>
      <c r="D66" s="133" t="s">
        <v>32</v>
      </c>
      <c r="E66" s="133"/>
      <c r="F66" s="133" t="s">
        <v>32</v>
      </c>
      <c r="G66" s="98"/>
    </row>
    <row r="67" spans="1:7" x14ac:dyDescent="0.25">
      <c r="A67" s="98" t="s">
        <v>572</v>
      </c>
      <c r="B67" s="98" t="s">
        <v>573</v>
      </c>
      <c r="C67" s="133">
        <v>0</v>
      </c>
      <c r="D67" s="133" t="s">
        <v>32</v>
      </c>
      <c r="E67" s="133"/>
      <c r="F67" s="133" t="s">
        <v>32</v>
      </c>
      <c r="G67" s="98"/>
    </row>
    <row r="68" spans="1:7" x14ac:dyDescent="0.25">
      <c r="A68" s="98" t="s">
        <v>574</v>
      </c>
      <c r="B68" s="98" t="s">
        <v>575</v>
      </c>
      <c r="C68" s="133">
        <v>0</v>
      </c>
      <c r="D68" s="133" t="s">
        <v>32</v>
      </c>
      <c r="E68" s="133"/>
      <c r="F68" s="133" t="s">
        <v>32</v>
      </c>
      <c r="G68" s="98"/>
    </row>
    <row r="69" spans="1:7" x14ac:dyDescent="0.25">
      <c r="A69" s="98" t="s">
        <v>576</v>
      </c>
      <c r="B69" s="98" t="s">
        <v>577</v>
      </c>
      <c r="C69" s="133">
        <v>0</v>
      </c>
      <c r="D69" s="133" t="s">
        <v>32</v>
      </c>
      <c r="E69" s="133"/>
      <c r="F69" s="133" t="s">
        <v>32</v>
      </c>
      <c r="G69" s="98"/>
    </row>
    <row r="70" spans="1:7" x14ac:dyDescent="0.25">
      <c r="A70" s="98" t="s">
        <v>578</v>
      </c>
      <c r="B70" s="98" t="s">
        <v>579</v>
      </c>
      <c r="C70" s="133">
        <v>0</v>
      </c>
      <c r="D70" s="133" t="s">
        <v>32</v>
      </c>
      <c r="E70" s="133"/>
      <c r="F70" s="133" t="s">
        <v>32</v>
      </c>
      <c r="G70" s="98"/>
    </row>
    <row r="71" spans="1:7" x14ac:dyDescent="0.25">
      <c r="A71" s="98" t="s">
        <v>580</v>
      </c>
      <c r="B71" s="98" t="s">
        <v>6</v>
      </c>
      <c r="C71" s="133">
        <v>0</v>
      </c>
      <c r="D71" s="133" t="s">
        <v>32</v>
      </c>
      <c r="E71" s="133"/>
      <c r="F71" s="133" t="s">
        <v>32</v>
      </c>
      <c r="G71" s="98"/>
    </row>
    <row r="72" spans="1:7" x14ac:dyDescent="0.25">
      <c r="A72" s="98" t="s">
        <v>581</v>
      </c>
      <c r="B72" s="98" t="s">
        <v>582</v>
      </c>
      <c r="C72" s="133">
        <v>0</v>
      </c>
      <c r="D72" s="133" t="s">
        <v>32</v>
      </c>
      <c r="E72" s="133"/>
      <c r="F72" s="133" t="s">
        <v>32</v>
      </c>
      <c r="G72" s="98"/>
    </row>
    <row r="73" spans="1:7" x14ac:dyDescent="0.25">
      <c r="A73" s="98" t="s">
        <v>583</v>
      </c>
      <c r="B73" s="118" t="s">
        <v>269</v>
      </c>
      <c r="C73" s="132">
        <f>SUM(C74:C76)</f>
        <v>1</v>
      </c>
      <c r="D73" s="132">
        <f>SUM(D74:D76)</f>
        <v>0</v>
      </c>
      <c r="E73" s="133"/>
      <c r="F73" s="132">
        <f>SUM(F74:F76)</f>
        <v>0</v>
      </c>
      <c r="G73" s="98"/>
    </row>
    <row r="74" spans="1:7" x14ac:dyDescent="0.25">
      <c r="A74" s="98" t="s">
        <v>584</v>
      </c>
      <c r="B74" s="98" t="s">
        <v>585</v>
      </c>
      <c r="C74" s="133">
        <v>0</v>
      </c>
      <c r="D74" s="133" t="s">
        <v>32</v>
      </c>
      <c r="E74" s="133"/>
      <c r="F74" s="133" t="s">
        <v>32</v>
      </c>
      <c r="G74" s="98"/>
    </row>
    <row r="75" spans="1:7" x14ac:dyDescent="0.25">
      <c r="A75" s="98" t="s">
        <v>586</v>
      </c>
      <c r="B75" s="98" t="s">
        <v>587</v>
      </c>
      <c r="C75" s="133">
        <v>0</v>
      </c>
      <c r="D75" s="133" t="s">
        <v>32</v>
      </c>
      <c r="E75" s="133"/>
      <c r="F75" s="133" t="s">
        <v>32</v>
      </c>
      <c r="G75" s="98"/>
    </row>
    <row r="76" spans="1:7" x14ac:dyDescent="0.25">
      <c r="A76" s="98" t="s">
        <v>1175</v>
      </c>
      <c r="B76" s="98" t="s">
        <v>2</v>
      </c>
      <c r="C76" s="133">
        <v>1</v>
      </c>
      <c r="D76" s="133" t="s">
        <v>32</v>
      </c>
      <c r="E76" s="133"/>
      <c r="F76" s="133" t="s">
        <v>32</v>
      </c>
      <c r="G76" s="98"/>
    </row>
    <row r="77" spans="1:7" x14ac:dyDescent="0.25">
      <c r="A77" s="98" t="s">
        <v>588</v>
      </c>
      <c r="B77" s="118" t="s">
        <v>96</v>
      </c>
      <c r="C77" s="132">
        <f>SUM(C78:C87)</f>
        <v>0</v>
      </c>
      <c r="D77" s="132">
        <f>SUM(D78:D87)</f>
        <v>0</v>
      </c>
      <c r="E77" s="133"/>
      <c r="F77" s="132">
        <f>SUM(F78:F87)</f>
        <v>0</v>
      </c>
      <c r="G77" s="98"/>
    </row>
    <row r="78" spans="1:7" x14ac:dyDescent="0.25">
      <c r="A78" s="98" t="s">
        <v>589</v>
      </c>
      <c r="B78" s="119" t="s">
        <v>271</v>
      </c>
      <c r="C78" s="133">
        <v>0</v>
      </c>
      <c r="D78" s="133" t="s">
        <v>32</v>
      </c>
      <c r="E78" s="133"/>
      <c r="F78" s="133" t="s">
        <v>32</v>
      </c>
      <c r="G78" s="98"/>
    </row>
    <row r="79" spans="1:7" x14ac:dyDescent="0.25">
      <c r="A79" s="98" t="s">
        <v>590</v>
      </c>
      <c r="B79" s="119" t="s">
        <v>273</v>
      </c>
      <c r="C79" s="133">
        <v>0</v>
      </c>
      <c r="D79" s="133" t="s">
        <v>32</v>
      </c>
      <c r="E79" s="133"/>
      <c r="F79" s="133" t="s">
        <v>32</v>
      </c>
      <c r="G79" s="98"/>
    </row>
    <row r="80" spans="1:7" x14ac:dyDescent="0.25">
      <c r="A80" s="98" t="s">
        <v>591</v>
      </c>
      <c r="B80" s="119" t="s">
        <v>275</v>
      </c>
      <c r="C80" s="133">
        <v>0</v>
      </c>
      <c r="D80" s="133" t="s">
        <v>32</v>
      </c>
      <c r="E80" s="133"/>
      <c r="F80" s="133" t="s">
        <v>32</v>
      </c>
      <c r="G80" s="98"/>
    </row>
    <row r="81" spans="1:7" x14ac:dyDescent="0.25">
      <c r="A81" s="98" t="s">
        <v>592</v>
      </c>
      <c r="B81" s="119" t="s">
        <v>12</v>
      </c>
      <c r="C81" s="133">
        <v>0</v>
      </c>
      <c r="D81" s="133" t="s">
        <v>32</v>
      </c>
      <c r="E81" s="133"/>
      <c r="F81" s="133" t="s">
        <v>32</v>
      </c>
      <c r="G81" s="98"/>
    </row>
    <row r="82" spans="1:7" x14ac:dyDescent="0.25">
      <c r="A82" s="98" t="s">
        <v>593</v>
      </c>
      <c r="B82" s="119" t="s">
        <v>278</v>
      </c>
      <c r="C82" s="133">
        <v>0</v>
      </c>
      <c r="D82" s="133" t="s">
        <v>32</v>
      </c>
      <c r="E82" s="133"/>
      <c r="F82" s="133" t="s">
        <v>32</v>
      </c>
      <c r="G82" s="98"/>
    </row>
    <row r="83" spans="1:7" x14ac:dyDescent="0.25">
      <c r="A83" s="98" t="s">
        <v>594</v>
      </c>
      <c r="B83" s="119" t="s">
        <v>280</v>
      </c>
      <c r="C83" s="133">
        <v>0</v>
      </c>
      <c r="D83" s="133" t="s">
        <v>32</v>
      </c>
      <c r="E83" s="133"/>
      <c r="F83" s="133" t="s">
        <v>32</v>
      </c>
      <c r="G83" s="98"/>
    </row>
    <row r="84" spans="1:7" x14ac:dyDescent="0.25">
      <c r="A84" s="98" t="s">
        <v>595</v>
      </c>
      <c r="B84" s="119" t="s">
        <v>282</v>
      </c>
      <c r="C84" s="133">
        <v>0</v>
      </c>
      <c r="D84" s="133" t="s">
        <v>32</v>
      </c>
      <c r="E84" s="133"/>
      <c r="F84" s="133" t="s">
        <v>32</v>
      </c>
      <c r="G84" s="98"/>
    </row>
    <row r="85" spans="1:7" x14ac:dyDescent="0.25">
      <c r="A85" s="98" t="s">
        <v>596</v>
      </c>
      <c r="B85" s="119" t="s">
        <v>284</v>
      </c>
      <c r="C85" s="133">
        <v>0</v>
      </c>
      <c r="D85" s="133" t="s">
        <v>32</v>
      </c>
      <c r="E85" s="133"/>
      <c r="F85" s="133" t="s">
        <v>32</v>
      </c>
      <c r="G85" s="98"/>
    </row>
    <row r="86" spans="1:7" x14ac:dyDescent="0.25">
      <c r="A86" s="98" t="s">
        <v>597</v>
      </c>
      <c r="B86" s="119" t="s">
        <v>286</v>
      </c>
      <c r="C86" s="133">
        <v>0</v>
      </c>
      <c r="D86" s="133" t="s">
        <v>32</v>
      </c>
      <c r="E86" s="133"/>
      <c r="F86" s="133" t="s">
        <v>32</v>
      </c>
      <c r="G86" s="98"/>
    </row>
    <row r="87" spans="1:7" x14ac:dyDescent="0.25">
      <c r="A87" s="98" t="s">
        <v>598</v>
      </c>
      <c r="B87" s="119" t="s">
        <v>96</v>
      </c>
      <c r="C87" s="133">
        <v>0</v>
      </c>
      <c r="D87" s="133" t="s">
        <v>32</v>
      </c>
      <c r="E87" s="133"/>
      <c r="F87" s="133" t="s">
        <v>32</v>
      </c>
      <c r="G87" s="98"/>
    </row>
    <row r="88" spans="1:7" outlineLevel="1" x14ac:dyDescent="0.25">
      <c r="A88" s="98" t="s">
        <v>599</v>
      </c>
      <c r="B88" s="115" t="s">
        <v>100</v>
      </c>
      <c r="C88" s="133"/>
      <c r="D88" s="133"/>
      <c r="E88" s="133"/>
      <c r="F88" s="133"/>
      <c r="G88" s="98"/>
    </row>
    <row r="89" spans="1:7" outlineLevel="1" x14ac:dyDescent="0.25">
      <c r="A89" s="98" t="s">
        <v>600</v>
      </c>
      <c r="B89" s="115" t="s">
        <v>100</v>
      </c>
      <c r="C89" s="133"/>
      <c r="D89" s="133"/>
      <c r="E89" s="133"/>
      <c r="F89" s="133"/>
      <c r="G89" s="98"/>
    </row>
    <row r="90" spans="1:7" outlineLevel="1" x14ac:dyDescent="0.25">
      <c r="A90" s="98" t="s">
        <v>601</v>
      </c>
      <c r="B90" s="115" t="s">
        <v>100</v>
      </c>
      <c r="C90" s="133"/>
      <c r="D90" s="133"/>
      <c r="E90" s="133"/>
      <c r="F90" s="133"/>
      <c r="G90" s="98"/>
    </row>
    <row r="91" spans="1:7" outlineLevel="1" x14ac:dyDescent="0.25">
      <c r="A91" s="98" t="s">
        <v>602</v>
      </c>
      <c r="B91" s="115" t="s">
        <v>100</v>
      </c>
      <c r="C91" s="133"/>
      <c r="D91" s="133"/>
      <c r="E91" s="133"/>
      <c r="F91" s="133"/>
      <c r="G91" s="98"/>
    </row>
    <row r="92" spans="1:7" outlineLevel="1" x14ac:dyDescent="0.25">
      <c r="A92" s="98" t="s">
        <v>603</v>
      </c>
      <c r="B92" s="115" t="s">
        <v>100</v>
      </c>
      <c r="C92" s="133"/>
      <c r="D92" s="133"/>
      <c r="E92" s="133"/>
      <c r="F92" s="133"/>
      <c r="G92" s="98"/>
    </row>
    <row r="93" spans="1:7" outlineLevel="1" x14ac:dyDescent="0.25">
      <c r="A93" s="98" t="s">
        <v>604</v>
      </c>
      <c r="B93" s="115" t="s">
        <v>100</v>
      </c>
      <c r="C93" s="133"/>
      <c r="D93" s="133"/>
      <c r="E93" s="133"/>
      <c r="F93" s="133"/>
      <c r="G93" s="98"/>
    </row>
    <row r="94" spans="1:7" outlineLevel="1" x14ac:dyDescent="0.25">
      <c r="A94" s="98" t="s">
        <v>605</v>
      </c>
      <c r="B94" s="115" t="s">
        <v>100</v>
      </c>
      <c r="C94" s="133"/>
      <c r="D94" s="133"/>
      <c r="E94" s="133"/>
      <c r="F94" s="133"/>
      <c r="G94" s="98"/>
    </row>
    <row r="95" spans="1:7" outlineLevel="1" x14ac:dyDescent="0.25">
      <c r="A95" s="98" t="s">
        <v>606</v>
      </c>
      <c r="B95" s="115" t="s">
        <v>100</v>
      </c>
      <c r="C95" s="133"/>
      <c r="D95" s="133"/>
      <c r="E95" s="133"/>
      <c r="F95" s="133"/>
      <c r="G95" s="98"/>
    </row>
    <row r="96" spans="1:7" outlineLevel="1" x14ac:dyDescent="0.25">
      <c r="A96" s="98" t="s">
        <v>607</v>
      </c>
      <c r="B96" s="115" t="s">
        <v>100</v>
      </c>
      <c r="C96" s="133"/>
      <c r="D96" s="133"/>
      <c r="E96" s="133"/>
      <c r="F96" s="133"/>
      <c r="G96" s="98"/>
    </row>
    <row r="97" spans="1:7" outlineLevel="1" x14ac:dyDescent="0.25">
      <c r="A97" s="98" t="s">
        <v>608</v>
      </c>
      <c r="B97" s="115" t="s">
        <v>100</v>
      </c>
      <c r="C97" s="133"/>
      <c r="D97" s="133"/>
      <c r="E97" s="133"/>
      <c r="F97" s="133"/>
      <c r="G97" s="98"/>
    </row>
    <row r="98" spans="1:7" ht="15" customHeight="1" x14ac:dyDescent="0.25">
      <c r="A98" s="109"/>
      <c r="B98" s="146" t="s">
        <v>1187</v>
      </c>
      <c r="C98" s="109" t="s">
        <v>516</v>
      </c>
      <c r="D98" s="109" t="s">
        <v>517</v>
      </c>
      <c r="E98" s="116"/>
      <c r="F98" s="111" t="s">
        <v>482</v>
      </c>
      <c r="G98" s="111"/>
    </row>
    <row r="99" spans="1:7" x14ac:dyDescent="0.25">
      <c r="A99" s="98" t="s">
        <v>609</v>
      </c>
      <c r="B99" s="119" t="s">
        <v>1198</v>
      </c>
      <c r="C99" s="133">
        <v>0.1552</v>
      </c>
      <c r="D99" s="133">
        <v>0</v>
      </c>
      <c r="E99" s="133"/>
      <c r="F99" s="133">
        <f>C99</f>
        <v>0.1552</v>
      </c>
      <c r="G99" s="98"/>
    </row>
    <row r="100" spans="1:7" x14ac:dyDescent="0.25">
      <c r="A100" s="98" t="s">
        <v>611</v>
      </c>
      <c r="B100" s="119" t="s">
        <v>1199</v>
      </c>
      <c r="C100" s="133">
        <v>3.7499999999999999E-2</v>
      </c>
      <c r="D100" s="133">
        <v>0</v>
      </c>
      <c r="E100" s="133"/>
      <c r="F100" s="133">
        <f t="shared" ref="F100:F117" si="1">C100</f>
        <v>3.7499999999999999E-2</v>
      </c>
      <c r="G100" s="98"/>
    </row>
    <row r="101" spans="1:7" x14ac:dyDescent="0.25">
      <c r="A101" s="98" t="s">
        <v>612</v>
      </c>
      <c r="B101" s="119" t="s">
        <v>1200</v>
      </c>
      <c r="C101" s="133">
        <v>4.2099999999999999E-2</v>
      </c>
      <c r="D101" s="133">
        <v>0</v>
      </c>
      <c r="E101" s="133"/>
      <c r="F101" s="133">
        <f t="shared" si="1"/>
        <v>4.2099999999999999E-2</v>
      </c>
      <c r="G101" s="98"/>
    </row>
    <row r="102" spans="1:7" x14ac:dyDescent="0.25">
      <c r="A102" s="98" t="s">
        <v>613</v>
      </c>
      <c r="B102" s="119" t="s">
        <v>1201</v>
      </c>
      <c r="C102" s="133">
        <v>5.0000000000000001E-4</v>
      </c>
      <c r="D102" s="133">
        <v>0</v>
      </c>
      <c r="E102" s="133"/>
      <c r="F102" s="133">
        <f t="shared" si="1"/>
        <v>5.0000000000000001E-4</v>
      </c>
      <c r="G102" s="98"/>
    </row>
    <row r="103" spans="1:7" x14ac:dyDescent="0.25">
      <c r="A103" s="98" t="s">
        <v>614</v>
      </c>
      <c r="B103" s="119" t="s">
        <v>1202</v>
      </c>
      <c r="C103" s="133">
        <v>3.7199999999999997E-2</v>
      </c>
      <c r="D103" s="133">
        <v>0</v>
      </c>
      <c r="E103" s="133"/>
      <c r="F103" s="133">
        <f t="shared" si="1"/>
        <v>3.7199999999999997E-2</v>
      </c>
      <c r="G103" s="98"/>
    </row>
    <row r="104" spans="1:7" x14ac:dyDescent="0.25">
      <c r="A104" s="98" t="s">
        <v>615</v>
      </c>
      <c r="B104" s="119" t="s">
        <v>1203</v>
      </c>
      <c r="C104" s="133">
        <v>3.2899999999999999E-2</v>
      </c>
      <c r="D104" s="133">
        <v>0</v>
      </c>
      <c r="E104" s="133"/>
      <c r="F104" s="133">
        <f t="shared" si="1"/>
        <v>3.2899999999999999E-2</v>
      </c>
      <c r="G104" s="98"/>
    </row>
    <row r="105" spans="1:7" x14ac:dyDescent="0.25">
      <c r="A105" s="98" t="s">
        <v>616</v>
      </c>
      <c r="B105" s="119" t="s">
        <v>1204</v>
      </c>
      <c r="C105" s="133">
        <v>4.1599999999999998E-2</v>
      </c>
      <c r="D105" s="133">
        <v>0</v>
      </c>
      <c r="E105" s="133"/>
      <c r="F105" s="133">
        <f t="shared" si="1"/>
        <v>4.1599999999999998E-2</v>
      </c>
      <c r="G105" s="98"/>
    </row>
    <row r="106" spans="1:7" x14ac:dyDescent="0.25">
      <c r="A106" s="98" t="s">
        <v>617</v>
      </c>
      <c r="B106" s="119" t="s">
        <v>1205</v>
      </c>
      <c r="C106" s="133">
        <v>2.8899999999999999E-2</v>
      </c>
      <c r="D106" s="133">
        <v>0</v>
      </c>
      <c r="E106" s="133"/>
      <c r="F106" s="133">
        <f t="shared" si="1"/>
        <v>2.8899999999999999E-2</v>
      </c>
      <c r="G106" s="98"/>
    </row>
    <row r="107" spans="1:7" x14ac:dyDescent="0.25">
      <c r="A107" s="98" t="s">
        <v>618</v>
      </c>
      <c r="B107" s="119" t="s">
        <v>1206</v>
      </c>
      <c r="C107" s="133">
        <v>2.2800000000000001E-2</v>
      </c>
      <c r="D107" s="133">
        <v>0</v>
      </c>
      <c r="E107" s="133"/>
      <c r="F107" s="133">
        <f t="shared" si="1"/>
        <v>2.2800000000000001E-2</v>
      </c>
      <c r="G107" s="98"/>
    </row>
    <row r="108" spans="1:7" x14ac:dyDescent="0.25">
      <c r="A108" s="98" t="s">
        <v>619</v>
      </c>
      <c r="B108" s="119" t="s">
        <v>1207</v>
      </c>
      <c r="C108" s="133">
        <v>0.1171</v>
      </c>
      <c r="D108" s="133">
        <v>0</v>
      </c>
      <c r="E108" s="133"/>
      <c r="F108" s="133">
        <f t="shared" si="1"/>
        <v>0.1171</v>
      </c>
      <c r="G108" s="98"/>
    </row>
    <row r="109" spans="1:7" x14ac:dyDescent="0.25">
      <c r="A109" s="98" t="s">
        <v>620</v>
      </c>
      <c r="B109" s="119" t="s">
        <v>1208</v>
      </c>
      <c r="C109" s="133">
        <v>7.9699999999999993E-2</v>
      </c>
      <c r="D109" s="133">
        <v>0</v>
      </c>
      <c r="E109" s="133"/>
      <c r="F109" s="133">
        <f t="shared" si="1"/>
        <v>7.9699999999999993E-2</v>
      </c>
      <c r="G109" s="98"/>
    </row>
    <row r="110" spans="1:7" x14ac:dyDescent="0.25">
      <c r="A110" s="98" t="s">
        <v>621</v>
      </c>
      <c r="B110" s="119" t="s">
        <v>1209</v>
      </c>
      <c r="C110" s="133">
        <v>7.5800000000000006E-2</v>
      </c>
      <c r="D110" s="133">
        <v>0</v>
      </c>
      <c r="E110" s="133"/>
      <c r="F110" s="133">
        <f t="shared" si="1"/>
        <v>7.5800000000000006E-2</v>
      </c>
      <c r="G110" s="98"/>
    </row>
    <row r="111" spans="1:7" x14ac:dyDescent="0.25">
      <c r="A111" s="98" t="s">
        <v>622</v>
      </c>
      <c r="B111" s="119" t="s">
        <v>1210</v>
      </c>
      <c r="C111" s="133">
        <v>4.0000000000000001E-3</v>
      </c>
      <c r="D111" s="133">
        <v>0</v>
      </c>
      <c r="E111" s="133"/>
      <c r="F111" s="133">
        <f t="shared" si="1"/>
        <v>4.0000000000000001E-3</v>
      </c>
      <c r="G111" s="98"/>
    </row>
    <row r="112" spans="1:7" x14ac:dyDescent="0.25">
      <c r="A112" s="98" t="s">
        <v>623</v>
      </c>
      <c r="B112" s="119" t="s">
        <v>1215</v>
      </c>
      <c r="C112" s="133">
        <v>0</v>
      </c>
      <c r="D112" s="133">
        <v>0</v>
      </c>
      <c r="E112" s="133"/>
      <c r="F112" s="133">
        <f t="shared" si="1"/>
        <v>0</v>
      </c>
      <c r="G112" s="98"/>
    </row>
    <row r="113" spans="1:7" x14ac:dyDescent="0.25">
      <c r="A113" s="98" t="s">
        <v>624</v>
      </c>
      <c r="B113" s="119" t="s">
        <v>1211</v>
      </c>
      <c r="C113" s="133">
        <v>5.91E-2</v>
      </c>
      <c r="D113" s="133">
        <v>0</v>
      </c>
      <c r="E113" s="133"/>
      <c r="F113" s="133">
        <f t="shared" si="1"/>
        <v>5.91E-2</v>
      </c>
      <c r="G113" s="98"/>
    </row>
    <row r="114" spans="1:7" x14ac:dyDescent="0.25">
      <c r="A114" s="98" t="s">
        <v>625</v>
      </c>
      <c r="B114" s="119" t="s">
        <v>1216</v>
      </c>
      <c r="C114" s="133">
        <v>1.0800000000000001E-2</v>
      </c>
      <c r="D114" s="133">
        <v>0</v>
      </c>
      <c r="E114" s="133"/>
      <c r="F114" s="133">
        <f t="shared" si="1"/>
        <v>1.0800000000000001E-2</v>
      </c>
      <c r="G114" s="98"/>
    </row>
    <row r="115" spans="1:7" x14ac:dyDescent="0.25">
      <c r="A115" s="98" t="s">
        <v>626</v>
      </c>
      <c r="B115" s="119" t="s">
        <v>1212</v>
      </c>
      <c r="C115" s="133">
        <v>0.187</v>
      </c>
      <c r="D115" s="133">
        <v>0</v>
      </c>
      <c r="E115" s="133"/>
      <c r="F115" s="133">
        <f t="shared" si="1"/>
        <v>0.187</v>
      </c>
      <c r="G115" s="98"/>
    </row>
    <row r="116" spans="1:7" x14ac:dyDescent="0.25">
      <c r="A116" s="98" t="s">
        <v>627</v>
      </c>
      <c r="B116" s="119" t="s">
        <v>1213</v>
      </c>
      <c r="C116" s="133">
        <v>2.6100000000000002E-2</v>
      </c>
      <c r="D116" s="133">
        <v>0</v>
      </c>
      <c r="E116" s="133"/>
      <c r="F116" s="133">
        <f t="shared" si="1"/>
        <v>2.6100000000000002E-2</v>
      </c>
      <c r="G116" s="98"/>
    </row>
    <row r="117" spans="1:7" x14ac:dyDescent="0.25">
      <c r="A117" s="98" t="s">
        <v>628</v>
      </c>
      <c r="B117" s="119" t="s">
        <v>1214</v>
      </c>
      <c r="C117" s="133">
        <v>4.1700000000000001E-2</v>
      </c>
      <c r="D117" s="133">
        <v>0</v>
      </c>
      <c r="E117" s="133"/>
      <c r="F117" s="133">
        <f t="shared" si="1"/>
        <v>4.1700000000000001E-2</v>
      </c>
      <c r="G117" s="98"/>
    </row>
    <row r="118" spans="1:7" x14ac:dyDescent="0.25">
      <c r="A118" s="98" t="s">
        <v>629</v>
      </c>
      <c r="B118" s="119"/>
      <c r="C118" s="133"/>
      <c r="D118" s="133"/>
      <c r="E118" s="133"/>
      <c r="F118" s="133"/>
      <c r="G118" s="98"/>
    </row>
    <row r="119" spans="1:7" x14ac:dyDescent="0.25">
      <c r="A119" s="98" t="s">
        <v>630</v>
      </c>
      <c r="B119" s="119"/>
      <c r="C119" s="133"/>
      <c r="D119" s="133"/>
      <c r="E119" s="133"/>
      <c r="F119" s="133"/>
      <c r="G119" s="98"/>
    </row>
    <row r="120" spans="1:7" x14ac:dyDescent="0.25">
      <c r="A120" s="98" t="s">
        <v>631</v>
      </c>
      <c r="B120" s="119"/>
      <c r="C120" s="133"/>
      <c r="D120" s="133"/>
      <c r="E120" s="133"/>
      <c r="F120" s="133"/>
      <c r="G120" s="98"/>
    </row>
    <row r="121" spans="1:7" x14ac:dyDescent="0.25">
      <c r="A121" s="98" t="s">
        <v>632</v>
      </c>
      <c r="B121" s="119"/>
      <c r="C121" s="133"/>
      <c r="D121" s="133"/>
      <c r="E121" s="133"/>
      <c r="F121" s="133"/>
      <c r="G121" s="98"/>
    </row>
    <row r="122" spans="1:7" x14ac:dyDescent="0.25">
      <c r="A122" s="98" t="s">
        <v>633</v>
      </c>
      <c r="B122" s="119"/>
      <c r="C122" s="133"/>
      <c r="D122" s="133"/>
      <c r="E122" s="133"/>
      <c r="F122" s="133"/>
      <c r="G122" s="98"/>
    </row>
    <row r="123" spans="1:7" x14ac:dyDescent="0.25">
      <c r="A123" s="98" t="s">
        <v>634</v>
      </c>
      <c r="B123" s="119"/>
      <c r="C123" s="133"/>
      <c r="D123" s="133"/>
      <c r="E123" s="133"/>
      <c r="F123" s="133"/>
      <c r="G123" s="98"/>
    </row>
    <row r="124" spans="1:7" x14ac:dyDescent="0.25">
      <c r="A124" s="98" t="s">
        <v>635</v>
      </c>
      <c r="B124" s="119"/>
      <c r="C124" s="133"/>
      <c r="D124" s="133"/>
      <c r="E124" s="133"/>
      <c r="F124" s="133"/>
      <c r="G124" s="98"/>
    </row>
    <row r="125" spans="1:7" x14ac:dyDescent="0.25">
      <c r="A125" s="98" t="s">
        <v>636</v>
      </c>
      <c r="B125" s="119"/>
      <c r="C125" s="133"/>
      <c r="D125" s="133"/>
      <c r="E125" s="133"/>
      <c r="F125" s="133"/>
      <c r="G125" s="98"/>
    </row>
    <row r="126" spans="1:7" x14ac:dyDescent="0.25">
      <c r="A126" s="98" t="s">
        <v>637</v>
      </c>
      <c r="B126" s="119"/>
      <c r="C126" s="133"/>
      <c r="D126" s="133"/>
      <c r="E126" s="133"/>
      <c r="F126" s="133"/>
      <c r="G126" s="98"/>
    </row>
    <row r="127" spans="1:7" x14ac:dyDescent="0.25">
      <c r="A127" s="98" t="s">
        <v>638</v>
      </c>
      <c r="B127" s="119"/>
      <c r="C127" s="133"/>
      <c r="D127" s="133"/>
      <c r="E127" s="133"/>
      <c r="F127" s="133"/>
      <c r="G127" s="98"/>
    </row>
    <row r="128" spans="1:7" x14ac:dyDescent="0.25">
      <c r="A128" s="98" t="s">
        <v>639</v>
      </c>
      <c r="B128" s="119"/>
      <c r="C128" s="133"/>
      <c r="D128" s="133"/>
      <c r="E128" s="133"/>
      <c r="F128" s="133"/>
      <c r="G128" s="98"/>
    </row>
    <row r="129" spans="1:7" x14ac:dyDescent="0.25">
      <c r="A129" s="98" t="s">
        <v>640</v>
      </c>
      <c r="B129" s="119"/>
      <c r="C129" s="133"/>
      <c r="D129" s="133"/>
      <c r="E129" s="133"/>
      <c r="F129" s="133"/>
      <c r="G129" s="98"/>
    </row>
    <row r="130" spans="1:7" x14ac:dyDescent="0.25">
      <c r="A130" s="98" t="s">
        <v>1149</v>
      </c>
      <c r="B130" s="119"/>
      <c r="C130" s="133"/>
      <c r="D130" s="133"/>
      <c r="E130" s="133"/>
      <c r="F130" s="133"/>
      <c r="G130" s="98"/>
    </row>
    <row r="131" spans="1:7" x14ac:dyDescent="0.25">
      <c r="A131" s="98" t="s">
        <v>1150</v>
      </c>
      <c r="B131" s="119"/>
      <c r="C131" s="133"/>
      <c r="D131" s="133"/>
      <c r="E131" s="133"/>
      <c r="F131" s="133"/>
      <c r="G131" s="98"/>
    </row>
    <row r="132" spans="1:7" x14ac:dyDescent="0.25">
      <c r="A132" s="98" t="s">
        <v>1151</v>
      </c>
      <c r="B132" s="119"/>
      <c r="C132" s="133"/>
      <c r="D132" s="133"/>
      <c r="E132" s="133"/>
      <c r="F132" s="133"/>
      <c r="G132" s="98"/>
    </row>
    <row r="133" spans="1:7" x14ac:dyDescent="0.25">
      <c r="A133" s="98" t="s">
        <v>1152</v>
      </c>
      <c r="B133" s="119"/>
      <c r="C133" s="133"/>
      <c r="D133" s="133"/>
      <c r="E133" s="133"/>
      <c r="F133" s="133"/>
      <c r="G133" s="98"/>
    </row>
    <row r="134" spans="1:7" x14ac:dyDescent="0.25">
      <c r="A134" s="98" t="s">
        <v>1153</v>
      </c>
      <c r="B134" s="119"/>
      <c r="C134" s="133"/>
      <c r="D134" s="133"/>
      <c r="E134" s="133"/>
      <c r="F134" s="133"/>
      <c r="G134" s="98"/>
    </row>
    <row r="135" spans="1:7" x14ac:dyDescent="0.25">
      <c r="A135" s="98" t="s">
        <v>1154</v>
      </c>
      <c r="B135" s="119"/>
      <c r="C135" s="133"/>
      <c r="D135" s="133"/>
      <c r="E135" s="133"/>
      <c r="F135" s="133"/>
      <c r="G135" s="98"/>
    </row>
    <row r="136" spans="1:7" x14ac:dyDescent="0.25">
      <c r="A136" s="98" t="s">
        <v>1155</v>
      </c>
      <c r="B136" s="119"/>
      <c r="C136" s="133"/>
      <c r="D136" s="133"/>
      <c r="E136" s="133"/>
      <c r="F136" s="133"/>
      <c r="G136" s="98"/>
    </row>
    <row r="137" spans="1:7" x14ac:dyDescent="0.25">
      <c r="A137" s="98" t="s">
        <v>1156</v>
      </c>
      <c r="B137" s="119"/>
      <c r="C137" s="133"/>
      <c r="D137" s="133"/>
      <c r="E137" s="133"/>
      <c r="F137" s="133"/>
      <c r="G137" s="98"/>
    </row>
    <row r="138" spans="1:7" x14ac:dyDescent="0.25">
      <c r="A138" s="98" t="s">
        <v>1157</v>
      </c>
      <c r="B138" s="119"/>
      <c r="C138" s="133"/>
      <c r="D138" s="133"/>
      <c r="E138" s="133"/>
      <c r="F138" s="133"/>
      <c r="G138" s="98"/>
    </row>
    <row r="139" spans="1:7" x14ac:dyDescent="0.25">
      <c r="A139" s="98" t="s">
        <v>1158</v>
      </c>
      <c r="B139" s="119"/>
      <c r="C139" s="133"/>
      <c r="D139" s="133"/>
      <c r="E139" s="133"/>
      <c r="F139" s="133"/>
      <c r="G139" s="98"/>
    </row>
    <row r="140" spans="1:7" x14ac:dyDescent="0.25">
      <c r="A140" s="98" t="s">
        <v>1159</v>
      </c>
      <c r="B140" s="119"/>
      <c r="C140" s="133"/>
      <c r="D140" s="133"/>
      <c r="E140" s="133"/>
      <c r="F140" s="133"/>
      <c r="G140" s="98"/>
    </row>
    <row r="141" spans="1:7" x14ac:dyDescent="0.25">
      <c r="A141" s="98" t="s">
        <v>1160</v>
      </c>
      <c r="B141" s="119"/>
      <c r="C141" s="133"/>
      <c r="D141" s="133"/>
      <c r="E141" s="133"/>
      <c r="F141" s="133"/>
      <c r="G141" s="98"/>
    </row>
    <row r="142" spans="1:7" x14ac:dyDescent="0.25">
      <c r="A142" s="98" t="s">
        <v>1161</v>
      </c>
      <c r="B142" s="119"/>
      <c r="C142" s="133"/>
      <c r="D142" s="133"/>
      <c r="E142" s="133"/>
      <c r="F142" s="133"/>
      <c r="G142" s="98"/>
    </row>
    <row r="143" spans="1:7" x14ac:dyDescent="0.25">
      <c r="A143" s="98" t="s">
        <v>1162</v>
      </c>
      <c r="B143" s="119"/>
      <c r="C143" s="133"/>
      <c r="D143" s="133"/>
      <c r="E143" s="133"/>
      <c r="F143" s="133"/>
      <c r="G143" s="98"/>
    </row>
    <row r="144" spans="1:7" x14ac:dyDescent="0.25">
      <c r="A144" s="98" t="s">
        <v>1163</v>
      </c>
      <c r="B144" s="119"/>
      <c r="C144" s="133"/>
      <c r="D144" s="133"/>
      <c r="E144" s="133"/>
      <c r="F144" s="133"/>
      <c r="G144" s="98"/>
    </row>
    <row r="145" spans="1:7" x14ac:dyDescent="0.25">
      <c r="A145" s="98" t="s">
        <v>1164</v>
      </c>
      <c r="B145" s="119"/>
      <c r="C145" s="133"/>
      <c r="D145" s="133"/>
      <c r="E145" s="133"/>
      <c r="F145" s="133"/>
      <c r="G145" s="98"/>
    </row>
    <row r="146" spans="1:7" x14ac:dyDescent="0.25">
      <c r="A146" s="98" t="s">
        <v>1165</v>
      </c>
      <c r="B146" s="119"/>
      <c r="C146" s="133"/>
      <c r="D146" s="133"/>
      <c r="E146" s="133"/>
      <c r="F146" s="133"/>
      <c r="G146" s="98"/>
    </row>
    <row r="147" spans="1:7" x14ac:dyDescent="0.25">
      <c r="A147" s="98" t="s">
        <v>1166</v>
      </c>
      <c r="B147" s="119"/>
      <c r="C147" s="133"/>
      <c r="D147" s="133"/>
      <c r="E147" s="133"/>
      <c r="F147" s="133"/>
      <c r="G147" s="98"/>
    </row>
    <row r="148" spans="1:7" x14ac:dyDescent="0.25">
      <c r="A148" s="98" t="s">
        <v>1167</v>
      </c>
      <c r="B148" s="119"/>
      <c r="C148" s="133"/>
      <c r="D148" s="133"/>
      <c r="E148" s="133"/>
      <c r="F148" s="133"/>
      <c r="G148" s="98"/>
    </row>
    <row r="149" spans="1:7" ht="15" customHeight="1" x14ac:dyDescent="0.25">
      <c r="A149" s="109"/>
      <c r="B149" s="110" t="s">
        <v>641</v>
      </c>
      <c r="C149" s="109" t="s">
        <v>516</v>
      </c>
      <c r="D149" s="109" t="s">
        <v>517</v>
      </c>
      <c r="E149" s="116"/>
      <c r="F149" s="111" t="s">
        <v>482</v>
      </c>
      <c r="G149" s="111"/>
    </row>
    <row r="150" spans="1:7" x14ac:dyDescent="0.25">
      <c r="A150" s="98" t="s">
        <v>642</v>
      </c>
      <c r="B150" s="98" t="s">
        <v>643</v>
      </c>
      <c r="C150" s="133">
        <v>7.0000000000000007E-2</v>
      </c>
      <c r="D150" s="133">
        <v>0</v>
      </c>
      <c r="E150" s="134"/>
      <c r="F150" s="133">
        <f>C150</f>
        <v>7.0000000000000007E-2</v>
      </c>
    </row>
    <row r="151" spans="1:7" x14ac:dyDescent="0.25">
      <c r="A151" s="98" t="s">
        <v>644</v>
      </c>
      <c r="B151" s="98" t="s">
        <v>645</v>
      </c>
      <c r="C151" s="133">
        <v>0.92979999999999996</v>
      </c>
      <c r="D151" s="133">
        <v>0</v>
      </c>
      <c r="E151" s="134"/>
      <c r="F151" s="133">
        <f>C151</f>
        <v>0.92979999999999996</v>
      </c>
    </row>
    <row r="152" spans="1:7" x14ac:dyDescent="0.25">
      <c r="A152" s="98" t="s">
        <v>646</v>
      </c>
      <c r="B152" s="98" t="s">
        <v>96</v>
      </c>
      <c r="C152" s="133"/>
      <c r="D152" s="133"/>
      <c r="E152" s="134"/>
      <c r="F152" s="133"/>
    </row>
    <row r="153" spans="1:7" outlineLevel="1" x14ac:dyDescent="0.25">
      <c r="A153" s="98" t="s">
        <v>647</v>
      </c>
      <c r="C153" s="133"/>
      <c r="D153" s="133"/>
      <c r="E153" s="134"/>
      <c r="F153" s="133"/>
    </row>
    <row r="154" spans="1:7" outlineLevel="1" x14ac:dyDescent="0.25">
      <c r="A154" s="98" t="s">
        <v>648</v>
      </c>
      <c r="C154" s="133"/>
      <c r="D154" s="133"/>
      <c r="E154" s="134"/>
      <c r="F154" s="133"/>
    </row>
    <row r="155" spans="1:7" outlineLevel="1" x14ac:dyDescent="0.25">
      <c r="A155" s="98" t="s">
        <v>649</v>
      </c>
      <c r="C155" s="133"/>
      <c r="D155" s="133"/>
      <c r="E155" s="134"/>
      <c r="F155" s="133"/>
    </row>
    <row r="156" spans="1:7" outlineLevel="1" x14ac:dyDescent="0.25">
      <c r="A156" s="98" t="s">
        <v>650</v>
      </c>
      <c r="C156" s="133"/>
      <c r="D156" s="133"/>
      <c r="E156" s="134"/>
      <c r="F156" s="133"/>
    </row>
    <row r="157" spans="1:7" outlineLevel="1" x14ac:dyDescent="0.25">
      <c r="A157" s="98" t="s">
        <v>651</v>
      </c>
      <c r="C157" s="133"/>
      <c r="D157" s="133"/>
      <c r="E157" s="134"/>
      <c r="F157" s="133"/>
    </row>
    <row r="158" spans="1:7" outlineLevel="1" x14ac:dyDescent="0.25">
      <c r="A158" s="98" t="s">
        <v>652</v>
      </c>
      <c r="C158" s="133"/>
      <c r="D158" s="133"/>
      <c r="E158" s="134"/>
      <c r="F158" s="133"/>
    </row>
    <row r="159" spans="1:7" ht="15" customHeight="1" x14ac:dyDescent="0.25">
      <c r="A159" s="109"/>
      <c r="B159" s="110" t="s">
        <v>653</v>
      </c>
      <c r="C159" s="109" t="s">
        <v>516</v>
      </c>
      <c r="D159" s="109" t="s">
        <v>517</v>
      </c>
      <c r="E159" s="116"/>
      <c r="F159" s="111" t="s">
        <v>482</v>
      </c>
      <c r="G159" s="111"/>
    </row>
    <row r="160" spans="1:7" x14ac:dyDescent="0.25">
      <c r="A160" s="98" t="s">
        <v>654</v>
      </c>
      <c r="B160" s="98" t="s">
        <v>655</v>
      </c>
      <c r="C160" s="133">
        <v>0.255</v>
      </c>
      <c r="D160" s="133">
        <v>0</v>
      </c>
      <c r="E160" s="134"/>
      <c r="F160" s="133">
        <f>C160</f>
        <v>0.255</v>
      </c>
    </row>
    <row r="161" spans="1:7" x14ac:dyDescent="0.25">
      <c r="A161" s="98" t="s">
        <v>656</v>
      </c>
      <c r="B161" s="98" t="s">
        <v>657</v>
      </c>
      <c r="C161" s="133">
        <v>0.745</v>
      </c>
      <c r="D161" s="133">
        <v>0</v>
      </c>
      <c r="E161" s="134"/>
      <c r="F161" s="133">
        <f>C161</f>
        <v>0.745</v>
      </c>
    </row>
    <row r="162" spans="1:7" x14ac:dyDescent="0.25">
      <c r="A162" s="98" t="s">
        <v>658</v>
      </c>
      <c r="B162" s="98" t="s">
        <v>96</v>
      </c>
      <c r="C162" s="133"/>
      <c r="D162" s="133"/>
      <c r="E162" s="134"/>
      <c r="F162" s="133"/>
    </row>
    <row r="163" spans="1:7" outlineLevel="1" x14ac:dyDescent="0.25">
      <c r="A163" s="98" t="s">
        <v>659</v>
      </c>
      <c r="E163" s="93"/>
    </row>
    <row r="164" spans="1:7" outlineLevel="1" x14ac:dyDescent="0.25">
      <c r="A164" s="98" t="s">
        <v>660</v>
      </c>
      <c r="E164" s="93"/>
    </row>
    <row r="165" spans="1:7" outlineLevel="1" x14ac:dyDescent="0.25">
      <c r="A165" s="98" t="s">
        <v>661</v>
      </c>
      <c r="E165" s="93"/>
    </row>
    <row r="166" spans="1:7" outlineLevel="1" x14ac:dyDescent="0.25">
      <c r="A166" s="98" t="s">
        <v>662</v>
      </c>
      <c r="E166" s="93"/>
    </row>
    <row r="167" spans="1:7" outlineLevel="1" x14ac:dyDescent="0.25">
      <c r="A167" s="98" t="s">
        <v>663</v>
      </c>
      <c r="E167" s="93"/>
    </row>
    <row r="168" spans="1:7" outlineLevel="1" x14ac:dyDescent="0.25">
      <c r="A168" s="98" t="s">
        <v>664</v>
      </c>
      <c r="E168" s="93"/>
    </row>
    <row r="169" spans="1:7" ht="15" customHeight="1" x14ac:dyDescent="0.25">
      <c r="A169" s="109"/>
      <c r="B169" s="110" t="s">
        <v>665</v>
      </c>
      <c r="C169" s="109" t="s">
        <v>516</v>
      </c>
      <c r="D169" s="109" t="s">
        <v>517</v>
      </c>
      <c r="E169" s="116"/>
      <c r="F169" s="111" t="s">
        <v>482</v>
      </c>
      <c r="G169" s="111"/>
    </row>
    <row r="170" spans="1:7" x14ac:dyDescent="0.25">
      <c r="A170" s="98" t="s">
        <v>666</v>
      </c>
      <c r="B170" s="120" t="s">
        <v>667</v>
      </c>
      <c r="C170" s="133">
        <v>0.2722</v>
      </c>
      <c r="D170" s="133">
        <v>0</v>
      </c>
      <c r="E170" s="134"/>
      <c r="F170" s="133">
        <f>C170</f>
        <v>0.2722</v>
      </c>
    </row>
    <row r="171" spans="1:7" x14ac:dyDescent="0.25">
      <c r="A171" s="98" t="s">
        <v>668</v>
      </c>
      <c r="B171" s="120" t="s">
        <v>669</v>
      </c>
      <c r="C171" s="133">
        <v>0.21729999999999999</v>
      </c>
      <c r="D171" s="133">
        <v>0</v>
      </c>
      <c r="E171" s="134"/>
      <c r="F171" s="133">
        <f t="shared" ref="F171:F174" si="2">C171</f>
        <v>0.21729999999999999</v>
      </c>
    </row>
    <row r="172" spans="1:7" x14ac:dyDescent="0.25">
      <c r="A172" s="98" t="s">
        <v>670</v>
      </c>
      <c r="B172" s="120" t="s">
        <v>671</v>
      </c>
      <c r="C172" s="133">
        <v>0.1512</v>
      </c>
      <c r="D172" s="133">
        <v>0</v>
      </c>
      <c r="E172" s="133"/>
      <c r="F172" s="133">
        <f t="shared" si="2"/>
        <v>0.1512</v>
      </c>
    </row>
    <row r="173" spans="1:7" x14ac:dyDescent="0.25">
      <c r="A173" s="98" t="s">
        <v>672</v>
      </c>
      <c r="B173" s="120" t="s">
        <v>673</v>
      </c>
      <c r="C173" s="133">
        <v>0.18559999999999999</v>
      </c>
      <c r="D173" s="133">
        <v>0</v>
      </c>
      <c r="E173" s="133"/>
      <c r="F173" s="133">
        <f t="shared" si="2"/>
        <v>0.18559999999999999</v>
      </c>
    </row>
    <row r="174" spans="1:7" x14ac:dyDescent="0.25">
      <c r="A174" s="98" t="s">
        <v>674</v>
      </c>
      <c r="B174" s="120" t="s">
        <v>675</v>
      </c>
      <c r="C174" s="133">
        <v>0.17369999999999999</v>
      </c>
      <c r="D174" s="133">
        <v>0</v>
      </c>
      <c r="E174" s="133"/>
      <c r="F174" s="133">
        <f t="shared" si="2"/>
        <v>0.17369999999999999</v>
      </c>
    </row>
    <row r="175" spans="1:7" outlineLevel="1" x14ac:dyDescent="0.25">
      <c r="A175" s="98" t="s">
        <v>676</v>
      </c>
      <c r="B175" s="117"/>
      <c r="C175" s="133"/>
      <c r="D175" s="133"/>
      <c r="E175" s="133"/>
      <c r="F175" s="133"/>
    </row>
    <row r="176" spans="1:7" outlineLevel="1" x14ac:dyDescent="0.25">
      <c r="A176" s="98" t="s">
        <v>677</v>
      </c>
      <c r="B176" s="117"/>
      <c r="C176" s="133"/>
      <c r="D176" s="133"/>
      <c r="E176" s="133"/>
      <c r="F176" s="133"/>
    </row>
    <row r="177" spans="1:7" outlineLevel="1" x14ac:dyDescent="0.25">
      <c r="A177" s="98" t="s">
        <v>678</v>
      </c>
      <c r="B177" s="120"/>
      <c r="C177" s="133"/>
      <c r="D177" s="133"/>
      <c r="E177" s="133"/>
      <c r="F177" s="133"/>
    </row>
    <row r="178" spans="1:7" outlineLevel="1" x14ac:dyDescent="0.25">
      <c r="A178" s="98" t="s">
        <v>679</v>
      </c>
      <c r="B178" s="120"/>
      <c r="C178" s="133"/>
      <c r="D178" s="133"/>
      <c r="E178" s="133"/>
      <c r="F178" s="133"/>
    </row>
    <row r="179" spans="1:7" ht="15" customHeight="1" x14ac:dyDescent="0.25">
      <c r="A179" s="109"/>
      <c r="B179" s="110" t="s">
        <v>680</v>
      </c>
      <c r="C179" s="109" t="s">
        <v>516</v>
      </c>
      <c r="D179" s="109" t="s">
        <v>517</v>
      </c>
      <c r="E179" s="116"/>
      <c r="F179" s="111" t="s">
        <v>482</v>
      </c>
      <c r="G179" s="111"/>
    </row>
    <row r="180" spans="1:7" x14ac:dyDescent="0.25">
      <c r="A180" s="98" t="s">
        <v>681</v>
      </c>
      <c r="B180" s="98" t="s">
        <v>682</v>
      </c>
      <c r="C180" s="133">
        <v>0</v>
      </c>
      <c r="D180" s="133" t="s">
        <v>32</v>
      </c>
      <c r="E180" s="134"/>
      <c r="F180" s="133" t="s">
        <v>32</v>
      </c>
    </row>
    <row r="181" spans="1:7" outlineLevel="1" x14ac:dyDescent="0.25">
      <c r="A181" s="98" t="s">
        <v>683</v>
      </c>
      <c r="B181" s="121"/>
      <c r="C181" s="133"/>
      <c r="D181" s="133"/>
      <c r="E181" s="134"/>
      <c r="F181" s="133"/>
    </row>
    <row r="182" spans="1:7" outlineLevel="1" x14ac:dyDescent="0.25">
      <c r="A182" s="98" t="s">
        <v>684</v>
      </c>
      <c r="B182" s="121"/>
      <c r="C182" s="133"/>
      <c r="D182" s="133"/>
      <c r="E182" s="134"/>
      <c r="F182" s="133"/>
    </row>
    <row r="183" spans="1:7" outlineLevel="1" x14ac:dyDescent="0.25">
      <c r="A183" s="98" t="s">
        <v>685</v>
      </c>
      <c r="B183" s="121"/>
      <c r="C183" s="133"/>
      <c r="D183" s="133"/>
      <c r="E183" s="134"/>
      <c r="F183" s="133"/>
    </row>
    <row r="184" spans="1:7" outlineLevel="1" x14ac:dyDescent="0.25">
      <c r="A184" s="98" t="s">
        <v>686</v>
      </c>
      <c r="B184" s="121"/>
      <c r="C184" s="133"/>
      <c r="D184" s="133"/>
      <c r="E184" s="134"/>
      <c r="F184" s="133"/>
    </row>
    <row r="185" spans="1:7" ht="18.75" x14ac:dyDescent="0.25">
      <c r="A185" s="122"/>
      <c r="B185" s="123" t="s">
        <v>479</v>
      </c>
      <c r="C185" s="122"/>
      <c r="D185" s="122"/>
      <c r="E185" s="122"/>
      <c r="F185" s="124"/>
      <c r="G185" s="124"/>
    </row>
    <row r="186" spans="1:7" ht="15" customHeight="1" x14ac:dyDescent="0.25">
      <c r="A186" s="109"/>
      <c r="B186" s="110" t="s">
        <v>687</v>
      </c>
      <c r="C186" s="109" t="s">
        <v>688</v>
      </c>
      <c r="D186" s="109" t="s">
        <v>689</v>
      </c>
      <c r="E186" s="116"/>
      <c r="F186" s="109" t="s">
        <v>516</v>
      </c>
      <c r="G186" s="109" t="s">
        <v>690</v>
      </c>
    </row>
    <row r="187" spans="1:7" x14ac:dyDescent="0.25">
      <c r="A187" s="98" t="s">
        <v>691</v>
      </c>
      <c r="B187" s="119" t="s">
        <v>692</v>
      </c>
      <c r="C187" s="98">
        <v>1553.03</v>
      </c>
      <c r="E187" s="125"/>
      <c r="F187" s="126"/>
      <c r="G187" s="126"/>
    </row>
    <row r="188" spans="1:7" x14ac:dyDescent="0.25">
      <c r="A188" s="125"/>
      <c r="B188" s="127"/>
      <c r="C188" s="125"/>
      <c r="D188" s="125"/>
      <c r="E188" s="125"/>
      <c r="F188" s="126"/>
      <c r="G188" s="126"/>
    </row>
    <row r="189" spans="1:7" x14ac:dyDescent="0.25">
      <c r="B189" s="119" t="s">
        <v>693</v>
      </c>
      <c r="C189" s="125"/>
      <c r="D189" s="125"/>
      <c r="E189" s="125"/>
      <c r="F189" s="126"/>
      <c r="G189" s="126"/>
    </row>
    <row r="190" spans="1:7" x14ac:dyDescent="0.25">
      <c r="A190" s="98" t="s">
        <v>694</v>
      </c>
      <c r="B190" s="119" t="s">
        <v>1217</v>
      </c>
      <c r="E190" s="125"/>
      <c r="F190" s="112" t="str">
        <f>IF($C$214=0,"",IF(C190="[for completion]","",IF(C190="","",C190/$C$214)))</f>
        <v/>
      </c>
      <c r="G190" s="112" t="str">
        <f>IF($D$214=0,"",IF(D190="[for completion]","",IF(D190="","",D190/$D$214)))</f>
        <v/>
      </c>
    </row>
    <row r="191" spans="1:7" x14ac:dyDescent="0.25">
      <c r="A191" s="98" t="s">
        <v>695</v>
      </c>
      <c r="B191" s="119" t="s">
        <v>1218</v>
      </c>
      <c r="C191" s="98">
        <v>10799.54</v>
      </c>
      <c r="D191" s="98">
        <v>18672</v>
      </c>
      <c r="E191" s="125"/>
      <c r="F191" s="112">
        <f t="shared" ref="F191:F213" si="3">IF($C$214=0,"",IF(C191="[for completion]","",IF(C191="","",C191/$C$214)))</f>
        <v>0.12887037796547252</v>
      </c>
      <c r="G191" s="112">
        <f t="shared" ref="G191:G213" si="4">IF($D$214=0,"",IF(D191="[for completion]","",IF(D191="","",D191/$D$214)))</f>
        <v>0.34603409933283913</v>
      </c>
    </row>
    <row r="192" spans="1:7" x14ac:dyDescent="0.25">
      <c r="A192" s="98" t="s">
        <v>696</v>
      </c>
      <c r="B192" s="119" t="s">
        <v>1219</v>
      </c>
      <c r="C192" s="98">
        <v>33321.839999999997</v>
      </c>
      <c r="D192" s="98">
        <v>23317</v>
      </c>
      <c r="E192" s="125"/>
      <c r="F192" s="112">
        <f t="shared" si="3"/>
        <v>0.39762787260429605</v>
      </c>
      <c r="G192" s="112">
        <f t="shared" si="4"/>
        <v>0.43211638250555967</v>
      </c>
    </row>
    <row r="193" spans="1:7" x14ac:dyDescent="0.25">
      <c r="A193" s="98" t="s">
        <v>697</v>
      </c>
      <c r="B193" s="119" t="s">
        <v>1220</v>
      </c>
      <c r="C193" s="98">
        <v>19484.099999999999</v>
      </c>
      <c r="D193" s="98">
        <v>8158</v>
      </c>
      <c r="E193" s="125"/>
      <c r="F193" s="112">
        <f t="shared" si="3"/>
        <v>0.23250280394508122</v>
      </c>
      <c r="G193" s="112">
        <f t="shared" si="4"/>
        <v>0.15118606375092661</v>
      </c>
    </row>
    <row r="194" spans="1:7" x14ac:dyDescent="0.25">
      <c r="A194" s="98" t="s">
        <v>698</v>
      </c>
      <c r="B194" s="119" t="s">
        <v>1221</v>
      </c>
      <c r="C194" s="98">
        <v>8019.49</v>
      </c>
      <c r="D194" s="98">
        <v>2191</v>
      </c>
      <c r="E194" s="125"/>
      <c r="F194" s="112">
        <f t="shared" si="3"/>
        <v>9.5696178484484251E-2</v>
      </c>
      <c r="G194" s="112">
        <f t="shared" si="4"/>
        <v>4.0604151223128243E-2</v>
      </c>
    </row>
    <row r="195" spans="1:7" x14ac:dyDescent="0.25">
      <c r="A195" s="98" t="s">
        <v>699</v>
      </c>
      <c r="B195" s="119" t="s">
        <v>1222</v>
      </c>
      <c r="C195" s="98">
        <v>3411.27</v>
      </c>
      <c r="D195" s="98">
        <v>677</v>
      </c>
      <c r="E195" s="125"/>
      <c r="F195" s="112">
        <f t="shared" si="3"/>
        <v>4.0706516596288114E-2</v>
      </c>
      <c r="G195" s="112">
        <f t="shared" si="4"/>
        <v>1.254633061527057E-2</v>
      </c>
    </row>
    <row r="196" spans="1:7" x14ac:dyDescent="0.25">
      <c r="A196" s="98" t="s">
        <v>700</v>
      </c>
      <c r="B196" s="119" t="s">
        <v>1223</v>
      </c>
      <c r="C196" s="98">
        <v>3230.66</v>
      </c>
      <c r="D196" s="98">
        <v>431</v>
      </c>
      <c r="E196" s="125"/>
      <c r="F196" s="112">
        <f t="shared" si="3"/>
        <v>3.855130637767288E-2</v>
      </c>
      <c r="G196" s="112">
        <f t="shared" si="4"/>
        <v>7.9873980726464042E-3</v>
      </c>
    </row>
    <row r="197" spans="1:7" x14ac:dyDescent="0.25">
      <c r="A197" s="98" t="s">
        <v>701</v>
      </c>
      <c r="B197" s="119"/>
      <c r="E197" s="125"/>
      <c r="F197" s="112" t="str">
        <f t="shared" si="3"/>
        <v/>
      </c>
      <c r="G197" s="112" t="str">
        <f t="shared" si="4"/>
        <v/>
      </c>
    </row>
    <row r="198" spans="1:7" x14ac:dyDescent="0.25">
      <c r="A198" s="98" t="s">
        <v>702</v>
      </c>
      <c r="B198" s="119" t="s">
        <v>1224</v>
      </c>
      <c r="E198" s="125"/>
      <c r="F198" s="112" t="str">
        <f t="shared" si="3"/>
        <v/>
      </c>
      <c r="G198" s="112" t="str">
        <f t="shared" si="4"/>
        <v/>
      </c>
    </row>
    <row r="199" spans="1:7" x14ac:dyDescent="0.25">
      <c r="A199" s="98" t="s">
        <v>703</v>
      </c>
      <c r="B199" s="119" t="s">
        <v>1225</v>
      </c>
      <c r="C199" s="98">
        <v>360.26</v>
      </c>
      <c r="D199" s="98">
        <v>250</v>
      </c>
      <c r="E199" s="119"/>
      <c r="F199" s="112">
        <f t="shared" si="3"/>
        <v>4.2989648045973364E-3</v>
      </c>
      <c r="G199" s="112">
        <f t="shared" si="4"/>
        <v>4.6330615270570794E-3</v>
      </c>
    </row>
    <row r="200" spans="1:7" x14ac:dyDescent="0.25">
      <c r="A200" s="98" t="s">
        <v>704</v>
      </c>
      <c r="B200" s="119" t="s">
        <v>1226</v>
      </c>
      <c r="C200" s="98">
        <v>732.09</v>
      </c>
      <c r="D200" s="98">
        <v>102</v>
      </c>
      <c r="E200" s="119"/>
      <c r="F200" s="112">
        <f t="shared" si="3"/>
        <v>8.7359938483252773E-3</v>
      </c>
      <c r="G200" s="112">
        <f t="shared" si="4"/>
        <v>1.8902891030392883E-3</v>
      </c>
    </row>
    <row r="201" spans="1:7" x14ac:dyDescent="0.25">
      <c r="A201" s="98" t="s">
        <v>705</v>
      </c>
      <c r="B201" s="119" t="s">
        <v>1227</v>
      </c>
      <c r="C201" s="98">
        <v>1042.1300000000001</v>
      </c>
      <c r="D201" s="98">
        <v>85</v>
      </c>
      <c r="E201" s="119"/>
      <c r="F201" s="112">
        <f t="shared" si="3"/>
        <v>1.2435685870801707E-2</v>
      </c>
      <c r="G201" s="112">
        <f t="shared" si="4"/>
        <v>1.575240919199407E-3</v>
      </c>
    </row>
    <row r="202" spans="1:7" x14ac:dyDescent="0.25">
      <c r="A202" s="98" t="s">
        <v>706</v>
      </c>
      <c r="B202" s="119" t="s">
        <v>1228</v>
      </c>
      <c r="C202" s="98">
        <v>1767.14</v>
      </c>
      <c r="D202" s="98">
        <v>57</v>
      </c>
      <c r="E202" s="119"/>
      <c r="F202" s="112">
        <f t="shared" si="3"/>
        <v>2.108719442845761E-2</v>
      </c>
      <c r="G202" s="112">
        <f t="shared" si="4"/>
        <v>1.056338028169014E-3</v>
      </c>
    </row>
    <row r="203" spans="1:7" x14ac:dyDescent="0.25">
      <c r="A203" s="98" t="s">
        <v>707</v>
      </c>
      <c r="B203" s="119" t="s">
        <v>1229</v>
      </c>
      <c r="C203" s="98">
        <v>1247.79</v>
      </c>
      <c r="D203" s="98">
        <v>17</v>
      </c>
      <c r="E203" s="119"/>
      <c r="F203" s="112">
        <f t="shared" si="3"/>
        <v>1.4889816503437825E-2</v>
      </c>
      <c r="G203" s="112">
        <f t="shared" si="4"/>
        <v>3.1504818383988137E-4</v>
      </c>
    </row>
    <row r="204" spans="1:7" x14ac:dyDescent="0.25">
      <c r="A204" s="98" t="s">
        <v>708</v>
      </c>
      <c r="B204" s="119" t="s">
        <v>1230</v>
      </c>
      <c r="C204" s="98">
        <v>385.26</v>
      </c>
      <c r="D204" s="98">
        <v>3</v>
      </c>
      <c r="E204" s="119"/>
      <c r="F204" s="112">
        <f t="shared" si="3"/>
        <v>4.5972885710852439E-3</v>
      </c>
      <c r="G204" s="112">
        <f t="shared" si="4"/>
        <v>5.5596738324684954E-5</v>
      </c>
    </row>
    <row r="205" spans="1:7" x14ac:dyDescent="0.25">
      <c r="A205" s="98" t="s">
        <v>709</v>
      </c>
      <c r="B205" s="119"/>
      <c r="F205" s="112" t="str">
        <f t="shared" si="3"/>
        <v/>
      </c>
      <c r="G205" s="112" t="str">
        <f t="shared" si="4"/>
        <v/>
      </c>
    </row>
    <row r="206" spans="1:7" x14ac:dyDescent="0.25">
      <c r="A206" s="98" t="s">
        <v>710</v>
      </c>
      <c r="B206" s="119"/>
      <c r="E206" s="114"/>
      <c r="F206" s="112" t="str">
        <f t="shared" si="3"/>
        <v/>
      </c>
      <c r="G206" s="112" t="str">
        <f t="shared" si="4"/>
        <v/>
      </c>
    </row>
    <row r="207" spans="1:7" x14ac:dyDescent="0.25">
      <c r="A207" s="98" t="s">
        <v>711</v>
      </c>
      <c r="B207" s="119"/>
      <c r="E207" s="114"/>
      <c r="F207" s="112" t="str">
        <f t="shared" si="3"/>
        <v/>
      </c>
      <c r="G207" s="112" t="str">
        <f t="shared" si="4"/>
        <v/>
      </c>
    </row>
    <row r="208" spans="1:7" x14ac:dyDescent="0.25">
      <c r="A208" s="98" t="s">
        <v>712</v>
      </c>
      <c r="B208" s="119"/>
      <c r="E208" s="114"/>
      <c r="F208" s="112" t="str">
        <f t="shared" si="3"/>
        <v/>
      </c>
      <c r="G208" s="112" t="str">
        <f t="shared" si="4"/>
        <v/>
      </c>
    </row>
    <row r="209" spans="1:7" x14ac:dyDescent="0.25">
      <c r="A209" s="98" t="s">
        <v>713</v>
      </c>
      <c r="B209" s="119"/>
      <c r="E209" s="114"/>
      <c r="F209" s="112" t="str">
        <f t="shared" si="3"/>
        <v/>
      </c>
      <c r="G209" s="112" t="str">
        <f t="shared" si="4"/>
        <v/>
      </c>
    </row>
    <row r="210" spans="1:7" x14ac:dyDescent="0.25">
      <c r="A210" s="98" t="s">
        <v>714</v>
      </c>
      <c r="B210" s="119"/>
      <c r="E210" s="114"/>
      <c r="F210" s="112" t="str">
        <f t="shared" si="3"/>
        <v/>
      </c>
      <c r="G210" s="112" t="str">
        <f t="shared" si="4"/>
        <v/>
      </c>
    </row>
    <row r="211" spans="1:7" x14ac:dyDescent="0.25">
      <c r="A211" s="98" t="s">
        <v>715</v>
      </c>
      <c r="B211" s="119"/>
      <c r="E211" s="114"/>
      <c r="F211" s="112" t="str">
        <f t="shared" si="3"/>
        <v/>
      </c>
      <c r="G211" s="112" t="str">
        <f t="shared" si="4"/>
        <v/>
      </c>
    </row>
    <row r="212" spans="1:7" x14ac:dyDescent="0.25">
      <c r="A212" s="98" t="s">
        <v>716</v>
      </c>
      <c r="B212" s="119"/>
      <c r="E212" s="114"/>
      <c r="F212" s="112" t="str">
        <f t="shared" si="3"/>
        <v/>
      </c>
      <c r="G212" s="112" t="str">
        <f t="shared" si="4"/>
        <v/>
      </c>
    </row>
    <row r="213" spans="1:7" x14ac:dyDescent="0.25">
      <c r="A213" s="98" t="s">
        <v>717</v>
      </c>
      <c r="B213" s="119"/>
      <c r="E213" s="114"/>
      <c r="F213" s="112" t="str">
        <f t="shared" si="3"/>
        <v/>
      </c>
      <c r="G213" s="112" t="str">
        <f t="shared" si="4"/>
        <v/>
      </c>
    </row>
    <row r="214" spans="1:7" x14ac:dyDescent="0.25">
      <c r="A214" s="98" t="s">
        <v>718</v>
      </c>
      <c r="B214" s="128" t="s">
        <v>98</v>
      </c>
      <c r="C214" s="119">
        <f>SUM(C190:C213)</f>
        <v>83801.569999999992</v>
      </c>
      <c r="D214" s="119">
        <f>SUM(D190:D213)</f>
        <v>53960</v>
      </c>
      <c r="E214" s="114"/>
      <c r="F214" s="129">
        <f>SUM(F190:F213)</f>
        <v>1</v>
      </c>
      <c r="G214" s="129">
        <f>SUM(G190:G213)</f>
        <v>0.99999999999999989</v>
      </c>
    </row>
    <row r="215" spans="1:7" ht="15" customHeight="1" x14ac:dyDescent="0.25">
      <c r="A215" s="109"/>
      <c r="B215" s="110" t="s">
        <v>719</v>
      </c>
      <c r="C215" s="109" t="s">
        <v>688</v>
      </c>
      <c r="D215" s="109" t="s">
        <v>689</v>
      </c>
      <c r="E215" s="116"/>
      <c r="F215" s="109" t="s">
        <v>516</v>
      </c>
      <c r="G215" s="109" t="s">
        <v>690</v>
      </c>
    </row>
    <row r="216" spans="1:7" x14ac:dyDescent="0.25">
      <c r="A216" s="98" t="s">
        <v>720</v>
      </c>
      <c r="B216" s="98" t="s">
        <v>721</v>
      </c>
      <c r="C216" s="133">
        <v>0.48770000000000002</v>
      </c>
      <c r="G216" s="98"/>
    </row>
    <row r="217" spans="1:7" x14ac:dyDescent="0.25">
      <c r="G217" s="98"/>
    </row>
    <row r="218" spans="1:7" x14ac:dyDescent="0.25">
      <c r="B218" s="119" t="s">
        <v>722</v>
      </c>
      <c r="G218" s="98"/>
    </row>
    <row r="219" spans="1:7" x14ac:dyDescent="0.25">
      <c r="A219" s="98" t="s">
        <v>723</v>
      </c>
      <c r="B219" s="98" t="s">
        <v>724</v>
      </c>
      <c r="C219" s="98">
        <v>16810.64</v>
      </c>
      <c r="D219" s="98">
        <v>15375</v>
      </c>
      <c r="F219" s="112">
        <f t="shared" ref="F219:F233" si="5">IF($C$227=0,"",IF(C219="[for completion]","",C219/$C$227))</f>
        <v>0.20060048979977588</v>
      </c>
      <c r="G219" s="112">
        <f t="shared" ref="G219:G233" si="6">IF($D$227=0,"",IF(D219="[for completion]","",D219/$D$227))</f>
        <v>0.2849332839140104</v>
      </c>
    </row>
    <row r="220" spans="1:7" x14ac:dyDescent="0.25">
      <c r="A220" s="98" t="s">
        <v>725</v>
      </c>
      <c r="B220" s="98" t="s">
        <v>726</v>
      </c>
      <c r="C220" s="98">
        <v>13873.22</v>
      </c>
      <c r="D220" s="98">
        <v>9410</v>
      </c>
      <c r="F220" s="112">
        <f t="shared" si="5"/>
        <v>0.16554841023899428</v>
      </c>
      <c r="G220" s="112">
        <f t="shared" si="6"/>
        <v>0.17438843587842848</v>
      </c>
    </row>
    <row r="221" spans="1:7" x14ac:dyDescent="0.25">
      <c r="A221" s="98" t="s">
        <v>727</v>
      </c>
      <c r="B221" s="98" t="s">
        <v>728</v>
      </c>
      <c r="C221" s="98">
        <v>53117.73</v>
      </c>
      <c r="D221" s="98">
        <v>29175</v>
      </c>
      <c r="F221" s="112">
        <f t="shared" si="5"/>
        <v>0.6338510999612299</v>
      </c>
      <c r="G221" s="112">
        <f t="shared" si="6"/>
        <v>0.54067828020756115</v>
      </c>
    </row>
    <row r="222" spans="1:7" x14ac:dyDescent="0.25">
      <c r="A222" s="98" t="s">
        <v>729</v>
      </c>
      <c r="B222" s="98" t="s">
        <v>730</v>
      </c>
      <c r="F222" s="112">
        <f t="shared" si="5"/>
        <v>0</v>
      </c>
      <c r="G222" s="112">
        <f t="shared" si="6"/>
        <v>0</v>
      </c>
    </row>
    <row r="223" spans="1:7" x14ac:dyDescent="0.25">
      <c r="A223" s="98" t="s">
        <v>731</v>
      </c>
      <c r="B223" s="98" t="s">
        <v>732</v>
      </c>
      <c r="F223" s="112">
        <f t="shared" si="5"/>
        <v>0</v>
      </c>
      <c r="G223" s="112">
        <f t="shared" si="6"/>
        <v>0</v>
      </c>
    </row>
    <row r="224" spans="1:7" x14ac:dyDescent="0.25">
      <c r="A224" s="98" t="s">
        <v>733</v>
      </c>
      <c r="B224" s="98" t="s">
        <v>734</v>
      </c>
      <c r="F224" s="112">
        <f t="shared" si="5"/>
        <v>0</v>
      </c>
      <c r="G224" s="112">
        <f t="shared" si="6"/>
        <v>0</v>
      </c>
    </row>
    <row r="225" spans="1:7" x14ac:dyDescent="0.25">
      <c r="A225" s="98" t="s">
        <v>735</v>
      </c>
      <c r="B225" s="98" t="s">
        <v>736</v>
      </c>
      <c r="F225" s="112">
        <f t="shared" si="5"/>
        <v>0</v>
      </c>
      <c r="G225" s="112">
        <f t="shared" si="6"/>
        <v>0</v>
      </c>
    </row>
    <row r="226" spans="1:7" x14ac:dyDescent="0.25">
      <c r="A226" s="98" t="s">
        <v>737</v>
      </c>
      <c r="B226" s="98" t="s">
        <v>738</v>
      </c>
      <c r="F226" s="112">
        <f t="shared" si="5"/>
        <v>0</v>
      </c>
      <c r="G226" s="112">
        <f t="shared" si="6"/>
        <v>0</v>
      </c>
    </row>
    <row r="227" spans="1:7" x14ac:dyDescent="0.25">
      <c r="A227" s="98" t="s">
        <v>739</v>
      </c>
      <c r="B227" s="128" t="s">
        <v>98</v>
      </c>
      <c r="C227" s="98">
        <f>SUM(C219:C226)</f>
        <v>83801.59</v>
      </c>
      <c r="D227" s="98">
        <f>SUM(D219:D226)</f>
        <v>53960</v>
      </c>
      <c r="F227" s="114">
        <f>SUM(F219:F226)</f>
        <v>1</v>
      </c>
      <c r="G227" s="114">
        <f>SUM(G219:G226)</f>
        <v>1</v>
      </c>
    </row>
    <row r="228" spans="1:7" outlineLevel="1" x14ac:dyDescent="0.25">
      <c r="A228" s="98" t="s">
        <v>740</v>
      </c>
      <c r="B228" s="115" t="s">
        <v>741</v>
      </c>
      <c r="F228" s="112">
        <f t="shared" si="5"/>
        <v>0</v>
      </c>
      <c r="G228" s="112">
        <f t="shared" si="6"/>
        <v>0</v>
      </c>
    </row>
    <row r="229" spans="1:7" outlineLevel="1" x14ac:dyDescent="0.25">
      <c r="A229" s="98" t="s">
        <v>742</v>
      </c>
      <c r="B229" s="115" t="s">
        <v>743</v>
      </c>
      <c r="F229" s="112">
        <f t="shared" si="5"/>
        <v>0</v>
      </c>
      <c r="G229" s="112">
        <f t="shared" si="6"/>
        <v>0</v>
      </c>
    </row>
    <row r="230" spans="1:7" outlineLevel="1" x14ac:dyDescent="0.25">
      <c r="A230" s="98" t="s">
        <v>744</v>
      </c>
      <c r="B230" s="115" t="s">
        <v>745</v>
      </c>
      <c r="F230" s="112">
        <f t="shared" si="5"/>
        <v>0</v>
      </c>
      <c r="G230" s="112">
        <f t="shared" si="6"/>
        <v>0</v>
      </c>
    </row>
    <row r="231" spans="1:7" outlineLevel="1" x14ac:dyDescent="0.25">
      <c r="A231" s="98" t="s">
        <v>746</v>
      </c>
      <c r="B231" s="115" t="s">
        <v>747</v>
      </c>
      <c r="F231" s="112">
        <f t="shared" si="5"/>
        <v>0</v>
      </c>
      <c r="G231" s="112">
        <f t="shared" si="6"/>
        <v>0</v>
      </c>
    </row>
    <row r="232" spans="1:7" outlineLevel="1" x14ac:dyDescent="0.25">
      <c r="A232" s="98" t="s">
        <v>748</v>
      </c>
      <c r="B232" s="115" t="s">
        <v>749</v>
      </c>
      <c r="F232" s="112">
        <f t="shared" si="5"/>
        <v>0</v>
      </c>
      <c r="G232" s="112">
        <f t="shared" si="6"/>
        <v>0</v>
      </c>
    </row>
    <row r="233" spans="1:7" outlineLevel="1" x14ac:dyDescent="0.25">
      <c r="A233" s="98" t="s">
        <v>750</v>
      </c>
      <c r="B233" s="115" t="s">
        <v>751</v>
      </c>
      <c r="F233" s="112">
        <f t="shared" si="5"/>
        <v>0</v>
      </c>
      <c r="G233" s="112">
        <f t="shared" si="6"/>
        <v>0</v>
      </c>
    </row>
    <row r="234" spans="1:7" outlineLevel="1" x14ac:dyDescent="0.25">
      <c r="A234" s="98" t="s">
        <v>752</v>
      </c>
      <c r="B234" s="115"/>
      <c r="F234" s="112"/>
      <c r="G234" s="112"/>
    </row>
    <row r="235" spans="1:7" outlineLevel="1" x14ac:dyDescent="0.25">
      <c r="A235" s="98" t="s">
        <v>753</v>
      </c>
      <c r="B235" s="115"/>
      <c r="F235" s="112"/>
      <c r="G235" s="112"/>
    </row>
    <row r="236" spans="1:7" outlineLevel="1" x14ac:dyDescent="0.25">
      <c r="A236" s="98" t="s">
        <v>754</v>
      </c>
      <c r="B236" s="115"/>
      <c r="F236" s="112"/>
      <c r="G236" s="112"/>
    </row>
    <row r="237" spans="1:7" ht="15" customHeight="1" x14ac:dyDescent="0.25">
      <c r="A237" s="109"/>
      <c r="B237" s="110" t="s">
        <v>755</v>
      </c>
      <c r="C237" s="109" t="s">
        <v>688</v>
      </c>
      <c r="D237" s="109" t="s">
        <v>689</v>
      </c>
      <c r="E237" s="116"/>
      <c r="F237" s="109" t="s">
        <v>516</v>
      </c>
      <c r="G237" s="109" t="s">
        <v>690</v>
      </c>
    </row>
    <row r="238" spans="1:7" x14ac:dyDescent="0.25">
      <c r="A238" s="98" t="s">
        <v>756</v>
      </c>
      <c r="B238" s="98" t="s">
        <v>721</v>
      </c>
      <c r="C238" s="133">
        <v>0.46060000000000001</v>
      </c>
      <c r="G238" s="98"/>
    </row>
    <row r="239" spans="1:7" x14ac:dyDescent="0.25">
      <c r="G239" s="98"/>
    </row>
    <row r="240" spans="1:7" x14ac:dyDescent="0.25">
      <c r="B240" s="119" t="s">
        <v>722</v>
      </c>
      <c r="G240" s="98"/>
    </row>
    <row r="241" spans="1:7" x14ac:dyDescent="0.25">
      <c r="A241" s="98" t="s">
        <v>757</v>
      </c>
      <c r="B241" s="98" t="s">
        <v>724</v>
      </c>
      <c r="C241" s="98">
        <v>23952.27</v>
      </c>
      <c r="D241" s="98">
        <v>21199</v>
      </c>
      <c r="F241" s="112">
        <f>IF($C$249=0,"",IF(C241="[Mark as ND1 if not relevant]","",C241/$C$249))</f>
        <v>0.28582118787960947</v>
      </c>
      <c r="G241" s="112">
        <f>IF($D$249=0,"",IF(D241="[Mark as ND1 if not relevant]","",D241/$D$249))</f>
        <v>0.39286508524833208</v>
      </c>
    </row>
    <row r="242" spans="1:7" x14ac:dyDescent="0.25">
      <c r="A242" s="98" t="s">
        <v>758</v>
      </c>
      <c r="B242" s="98" t="s">
        <v>726</v>
      </c>
      <c r="C242" s="98">
        <v>16740.91</v>
      </c>
      <c r="D242" s="98">
        <v>10789</v>
      </c>
      <c r="F242" s="112">
        <f t="shared" ref="F242:F248" si="7">IF($C$249=0,"",IF(C242="[Mark as ND1 if not relevant]","",C242/$C$249))</f>
        <v>0.19976840534887227</v>
      </c>
      <c r="G242" s="112">
        <f t="shared" ref="G242:G248" si="8">IF($D$249=0,"",IF(D242="[Mark as ND1 if not relevant]","",D242/$D$249))</f>
        <v>0.19994440326167531</v>
      </c>
    </row>
    <row r="243" spans="1:7" x14ac:dyDescent="0.25">
      <c r="A243" s="98" t="s">
        <v>759</v>
      </c>
      <c r="B243" s="98" t="s">
        <v>728</v>
      </c>
      <c r="C243" s="98">
        <v>35850.29</v>
      </c>
      <c r="D243" s="98">
        <v>18566</v>
      </c>
      <c r="F243" s="112">
        <f t="shared" si="7"/>
        <v>0.42779963960111023</v>
      </c>
      <c r="G243" s="112">
        <f t="shared" si="8"/>
        <v>0.34406968124536697</v>
      </c>
    </row>
    <row r="244" spans="1:7" x14ac:dyDescent="0.25">
      <c r="A244" s="98" t="s">
        <v>760</v>
      </c>
      <c r="B244" s="98" t="s">
        <v>730</v>
      </c>
      <c r="C244" s="98">
        <v>6160.29</v>
      </c>
      <c r="D244" s="98">
        <v>2954</v>
      </c>
      <c r="F244" s="112">
        <f t="shared" si="7"/>
        <v>7.351041907438749E-2</v>
      </c>
      <c r="G244" s="112">
        <f t="shared" si="8"/>
        <v>5.474425500370645E-2</v>
      </c>
    </row>
    <row r="245" spans="1:7" x14ac:dyDescent="0.25">
      <c r="A245" s="98" t="s">
        <v>761</v>
      </c>
      <c r="B245" s="98" t="s">
        <v>732</v>
      </c>
      <c r="C245" s="98">
        <v>783.22</v>
      </c>
      <c r="D245" s="98">
        <v>337</v>
      </c>
      <c r="F245" s="112">
        <f t="shared" si="7"/>
        <v>9.3461233850097598E-3</v>
      </c>
      <c r="G245" s="112">
        <f t="shared" si="8"/>
        <v>6.245366938472943E-3</v>
      </c>
    </row>
    <row r="246" spans="1:7" x14ac:dyDescent="0.25">
      <c r="A246" s="98" t="s">
        <v>762</v>
      </c>
      <c r="B246" s="98" t="s">
        <v>734</v>
      </c>
      <c r="C246" s="98">
        <v>222.47</v>
      </c>
      <c r="D246" s="98">
        <v>85</v>
      </c>
      <c r="F246" s="112">
        <f t="shared" si="7"/>
        <v>2.6547228996490401E-3</v>
      </c>
      <c r="G246" s="112">
        <f t="shared" si="8"/>
        <v>1.575240919199407E-3</v>
      </c>
    </row>
    <row r="247" spans="1:7" x14ac:dyDescent="0.25">
      <c r="A247" s="98" t="s">
        <v>763</v>
      </c>
      <c r="B247" s="98" t="s">
        <v>736</v>
      </c>
      <c r="C247" s="98">
        <v>59.09</v>
      </c>
      <c r="D247" s="98">
        <v>18</v>
      </c>
      <c r="F247" s="112">
        <f t="shared" si="7"/>
        <v>7.0511788618807833E-4</v>
      </c>
      <c r="G247" s="112">
        <f t="shared" si="8"/>
        <v>3.3358042994810971E-4</v>
      </c>
    </row>
    <row r="248" spans="1:7" x14ac:dyDescent="0.25">
      <c r="A248" s="98" t="s">
        <v>764</v>
      </c>
      <c r="B248" s="98" t="s">
        <v>738</v>
      </c>
      <c r="C248" s="98">
        <v>33.049999999999997</v>
      </c>
      <c r="D248" s="98">
        <v>12</v>
      </c>
      <c r="F248" s="112">
        <f t="shared" si="7"/>
        <v>3.9438392517373476E-4</v>
      </c>
      <c r="G248" s="112">
        <f t="shared" si="8"/>
        <v>2.2238695329873981E-4</v>
      </c>
    </row>
    <row r="249" spans="1:7" x14ac:dyDescent="0.25">
      <c r="A249" s="98" t="s">
        <v>765</v>
      </c>
      <c r="B249" s="128" t="s">
        <v>98</v>
      </c>
      <c r="C249" s="98">
        <f>SUM(C241:C248)</f>
        <v>83801.59</v>
      </c>
      <c r="D249" s="98">
        <f>SUM(D241:D248)</f>
        <v>53960</v>
      </c>
      <c r="F249" s="114">
        <f>SUM(F241:F248)</f>
        <v>1</v>
      </c>
      <c r="G249" s="114">
        <f>SUM(G241:G248)</f>
        <v>1</v>
      </c>
    </row>
    <row r="250" spans="1:7" outlineLevel="1" x14ac:dyDescent="0.25">
      <c r="A250" s="98" t="s">
        <v>766</v>
      </c>
      <c r="B250" s="115" t="s">
        <v>741</v>
      </c>
      <c r="F250" s="112">
        <f t="shared" ref="F250:F255" si="9">IF($C$249=0,"",IF(C250="[for completion]","",C250/$C$249))</f>
        <v>0</v>
      </c>
      <c r="G250" s="112">
        <f t="shared" ref="G250:G255" si="10">IF($D$249=0,"",IF(D250="[for completion]","",D250/$D$249))</f>
        <v>0</v>
      </c>
    </row>
    <row r="251" spans="1:7" outlineLevel="1" x14ac:dyDescent="0.25">
      <c r="A251" s="98" t="s">
        <v>767</v>
      </c>
      <c r="B251" s="115" t="s">
        <v>743</v>
      </c>
      <c r="F251" s="112">
        <f t="shared" si="9"/>
        <v>0</v>
      </c>
      <c r="G251" s="112">
        <f t="shared" si="10"/>
        <v>0</v>
      </c>
    </row>
    <row r="252" spans="1:7" outlineLevel="1" x14ac:dyDescent="0.25">
      <c r="A252" s="98" t="s">
        <v>768</v>
      </c>
      <c r="B252" s="115" t="s">
        <v>745</v>
      </c>
      <c r="F252" s="112">
        <f t="shared" si="9"/>
        <v>0</v>
      </c>
      <c r="G252" s="112">
        <f t="shared" si="10"/>
        <v>0</v>
      </c>
    </row>
    <row r="253" spans="1:7" outlineLevel="1" x14ac:dyDescent="0.25">
      <c r="A253" s="98" t="s">
        <v>769</v>
      </c>
      <c r="B253" s="115" t="s">
        <v>747</v>
      </c>
      <c r="F253" s="112">
        <f t="shared" si="9"/>
        <v>0</v>
      </c>
      <c r="G253" s="112">
        <f t="shared" si="10"/>
        <v>0</v>
      </c>
    </row>
    <row r="254" spans="1:7" outlineLevel="1" x14ac:dyDescent="0.25">
      <c r="A254" s="98" t="s">
        <v>770</v>
      </c>
      <c r="B254" s="115" t="s">
        <v>749</v>
      </c>
      <c r="F254" s="112">
        <f t="shared" si="9"/>
        <v>0</v>
      </c>
      <c r="G254" s="112">
        <f t="shared" si="10"/>
        <v>0</v>
      </c>
    </row>
    <row r="255" spans="1:7" outlineLevel="1" x14ac:dyDescent="0.25">
      <c r="A255" s="98" t="s">
        <v>771</v>
      </c>
      <c r="B255" s="115" t="s">
        <v>751</v>
      </c>
      <c r="F255" s="112">
        <f t="shared" si="9"/>
        <v>0</v>
      </c>
      <c r="G255" s="112">
        <f t="shared" si="10"/>
        <v>0</v>
      </c>
    </row>
    <row r="256" spans="1:7" outlineLevel="1" x14ac:dyDescent="0.25">
      <c r="A256" s="98" t="s">
        <v>772</v>
      </c>
      <c r="B256" s="115"/>
      <c r="F256" s="112"/>
      <c r="G256" s="112"/>
    </row>
    <row r="257" spans="1:14" outlineLevel="1" x14ac:dyDescent="0.25">
      <c r="A257" s="98" t="s">
        <v>773</v>
      </c>
      <c r="B257" s="115"/>
      <c r="F257" s="112"/>
      <c r="G257" s="112"/>
    </row>
    <row r="258" spans="1:14" outlineLevel="1" x14ac:dyDescent="0.25">
      <c r="A258" s="98" t="s">
        <v>774</v>
      </c>
      <c r="B258" s="115"/>
      <c r="F258" s="112"/>
      <c r="G258" s="112"/>
    </row>
    <row r="259" spans="1:14" ht="15" customHeight="1" x14ac:dyDescent="0.25">
      <c r="A259" s="109"/>
      <c r="B259" s="110" t="s">
        <v>775</v>
      </c>
      <c r="C259" s="109" t="s">
        <v>516</v>
      </c>
      <c r="D259" s="109"/>
      <c r="E259" s="116"/>
      <c r="F259" s="109"/>
      <c r="G259" s="109"/>
    </row>
    <row r="260" spans="1:14" x14ac:dyDescent="0.25">
      <c r="A260" s="98" t="s">
        <v>776</v>
      </c>
      <c r="B260" s="98" t="s">
        <v>777</v>
      </c>
      <c r="C260" s="114" t="s">
        <v>960</v>
      </c>
      <c r="E260" s="114"/>
      <c r="F260" s="114"/>
      <c r="G260" s="114"/>
    </row>
    <row r="261" spans="1:14" x14ac:dyDescent="0.25">
      <c r="A261" s="98" t="s">
        <v>778</v>
      </c>
      <c r="B261" s="98" t="s">
        <v>779</v>
      </c>
      <c r="C261" s="114" t="s">
        <v>960</v>
      </c>
      <c r="E261" s="114"/>
      <c r="F261" s="114"/>
    </row>
    <row r="262" spans="1:14" x14ac:dyDescent="0.25">
      <c r="A262" s="98" t="s">
        <v>780</v>
      </c>
      <c r="B262" s="98" t="s">
        <v>781</v>
      </c>
      <c r="C262" s="114" t="s">
        <v>960</v>
      </c>
      <c r="E262" s="114"/>
      <c r="F262" s="114"/>
    </row>
    <row r="263" spans="1:14" x14ac:dyDescent="0.25">
      <c r="A263" s="98" t="s">
        <v>782</v>
      </c>
      <c r="B263" s="119" t="s">
        <v>1133</v>
      </c>
      <c r="C263" s="114" t="s">
        <v>960</v>
      </c>
      <c r="D263" s="125"/>
      <c r="E263" s="125"/>
      <c r="F263" s="126"/>
      <c r="G263" s="126"/>
      <c r="H263" s="93"/>
      <c r="I263" s="98"/>
      <c r="J263" s="98"/>
      <c r="K263" s="98"/>
      <c r="L263" s="93"/>
      <c r="M263" s="93"/>
      <c r="N263" s="93"/>
    </row>
    <row r="264" spans="1:14" x14ac:dyDescent="0.25">
      <c r="A264" s="98" t="s">
        <v>1141</v>
      </c>
      <c r="B264" s="98" t="s">
        <v>96</v>
      </c>
      <c r="C264" s="114" t="s">
        <v>960</v>
      </c>
      <c r="E264" s="114"/>
      <c r="F264" s="114"/>
    </row>
    <row r="265" spans="1:14" outlineLevel="1" x14ac:dyDescent="0.25">
      <c r="A265" s="98" t="s">
        <v>783</v>
      </c>
      <c r="B265" s="115" t="s">
        <v>784</v>
      </c>
      <c r="C265" s="114"/>
      <c r="E265" s="114"/>
      <c r="F265" s="114"/>
    </row>
    <row r="266" spans="1:14" outlineLevel="1" x14ac:dyDescent="0.25">
      <c r="A266" s="98" t="s">
        <v>785</v>
      </c>
      <c r="B266" s="115" t="s">
        <v>786</v>
      </c>
      <c r="C266" s="135"/>
      <c r="E266" s="114"/>
      <c r="F266" s="114"/>
    </row>
    <row r="267" spans="1:14" outlineLevel="1" x14ac:dyDescent="0.25">
      <c r="A267" s="98" t="s">
        <v>787</v>
      </c>
      <c r="B267" s="115" t="s">
        <v>788</v>
      </c>
      <c r="C267" s="114"/>
      <c r="E267" s="114"/>
      <c r="F267" s="114"/>
    </row>
    <row r="268" spans="1:14" outlineLevel="1" x14ac:dyDescent="0.25">
      <c r="A268" s="98" t="s">
        <v>789</v>
      </c>
      <c r="B268" s="115" t="s">
        <v>790</v>
      </c>
      <c r="C268" s="114"/>
      <c r="E268" s="114"/>
      <c r="F268" s="114"/>
    </row>
    <row r="269" spans="1:14" outlineLevel="1" x14ac:dyDescent="0.25">
      <c r="A269" s="98" t="s">
        <v>791</v>
      </c>
      <c r="B269" s="115" t="s">
        <v>792</v>
      </c>
      <c r="C269" s="114"/>
      <c r="E269" s="114"/>
      <c r="F269" s="114"/>
    </row>
    <row r="270" spans="1:14" outlineLevel="1" x14ac:dyDescent="0.25">
      <c r="A270" s="98" t="s">
        <v>793</v>
      </c>
      <c r="B270" s="115" t="s">
        <v>100</v>
      </c>
      <c r="C270" s="114"/>
      <c r="E270" s="114"/>
      <c r="F270" s="114"/>
    </row>
    <row r="271" spans="1:14" outlineLevel="1" x14ac:dyDescent="0.25">
      <c r="A271" s="98" t="s">
        <v>794</v>
      </c>
      <c r="B271" s="115" t="s">
        <v>100</v>
      </c>
      <c r="C271" s="114"/>
      <c r="E271" s="114"/>
      <c r="F271" s="114"/>
    </row>
    <row r="272" spans="1:14" outlineLevel="1" x14ac:dyDescent="0.25">
      <c r="A272" s="98" t="s">
        <v>795</v>
      </c>
      <c r="B272" s="115" t="s">
        <v>100</v>
      </c>
      <c r="C272" s="114"/>
      <c r="E272" s="114"/>
      <c r="F272" s="114"/>
    </row>
    <row r="273" spans="1:7" outlineLevel="1" x14ac:dyDescent="0.25">
      <c r="A273" s="98" t="s">
        <v>796</v>
      </c>
      <c r="B273" s="115" t="s">
        <v>100</v>
      </c>
      <c r="C273" s="114"/>
      <c r="E273" s="114"/>
      <c r="F273" s="114"/>
    </row>
    <row r="274" spans="1:7" outlineLevel="1" x14ac:dyDescent="0.25">
      <c r="A274" s="98" t="s">
        <v>797</v>
      </c>
      <c r="B274" s="115" t="s">
        <v>100</v>
      </c>
      <c r="C274" s="114"/>
      <c r="E274" s="114"/>
      <c r="F274" s="114"/>
    </row>
    <row r="275" spans="1:7" outlineLevel="1" x14ac:dyDescent="0.25">
      <c r="A275" s="98" t="s">
        <v>798</v>
      </c>
      <c r="B275" s="115" t="s">
        <v>100</v>
      </c>
      <c r="C275" s="114"/>
      <c r="E275" s="114"/>
      <c r="F275" s="114"/>
    </row>
    <row r="276" spans="1:7" ht="15" customHeight="1" x14ac:dyDescent="0.25">
      <c r="A276" s="109"/>
      <c r="B276" s="110" t="s">
        <v>799</v>
      </c>
      <c r="C276" s="109" t="s">
        <v>516</v>
      </c>
      <c r="D276" s="109"/>
      <c r="E276" s="116"/>
      <c r="F276" s="109"/>
      <c r="G276" s="111"/>
    </row>
    <row r="277" spans="1:7" x14ac:dyDescent="0.25">
      <c r="A277" s="98" t="s">
        <v>7</v>
      </c>
      <c r="B277" s="98" t="s">
        <v>1134</v>
      </c>
      <c r="C277" s="133">
        <v>1</v>
      </c>
      <c r="E277" s="93"/>
      <c r="F277" s="93"/>
    </row>
    <row r="278" spans="1:7" x14ac:dyDescent="0.25">
      <c r="A278" s="98" t="s">
        <v>800</v>
      </c>
      <c r="B278" s="98" t="s">
        <v>801</v>
      </c>
      <c r="C278" s="133" t="s">
        <v>32</v>
      </c>
      <c r="E278" s="93"/>
      <c r="F278" s="93"/>
    </row>
    <row r="279" spans="1:7" x14ac:dyDescent="0.25">
      <c r="A279" s="98" t="s">
        <v>802</v>
      </c>
      <c r="B279" s="98" t="s">
        <v>96</v>
      </c>
      <c r="C279" s="133" t="s">
        <v>32</v>
      </c>
      <c r="E279" s="93"/>
      <c r="F279" s="93"/>
    </row>
    <row r="280" spans="1:7" outlineLevel="1" x14ac:dyDescent="0.25">
      <c r="A280" s="98" t="s">
        <v>803</v>
      </c>
      <c r="C280" s="133"/>
      <c r="E280" s="93"/>
      <c r="F280" s="93"/>
    </row>
    <row r="281" spans="1:7" outlineLevel="1" x14ac:dyDescent="0.25">
      <c r="A281" s="98" t="s">
        <v>804</v>
      </c>
      <c r="C281" s="133"/>
      <c r="E281" s="93"/>
      <c r="F281" s="93"/>
    </row>
    <row r="282" spans="1:7" outlineLevel="1" x14ac:dyDescent="0.25">
      <c r="A282" s="98" t="s">
        <v>805</v>
      </c>
      <c r="C282" s="133"/>
      <c r="E282" s="93"/>
      <c r="F282" s="93"/>
    </row>
    <row r="283" spans="1:7" outlineLevel="1" x14ac:dyDescent="0.25">
      <c r="A283" s="98" t="s">
        <v>806</v>
      </c>
      <c r="C283" s="133"/>
      <c r="E283" s="93"/>
      <c r="F283" s="93"/>
    </row>
    <row r="284" spans="1:7" outlineLevel="1" x14ac:dyDescent="0.25">
      <c r="A284" s="98" t="s">
        <v>807</v>
      </c>
      <c r="C284" s="133"/>
      <c r="E284" s="93"/>
      <c r="F284" s="93"/>
    </row>
    <row r="285" spans="1:7" outlineLevel="1" x14ac:dyDescent="0.25">
      <c r="A285" s="98" t="s">
        <v>808</v>
      </c>
      <c r="C285" s="133"/>
      <c r="E285" s="93"/>
      <c r="F285" s="93"/>
    </row>
    <row r="286" spans="1:7" ht="18.75" x14ac:dyDescent="0.25">
      <c r="A286" s="122"/>
      <c r="B286" s="123" t="s">
        <v>809</v>
      </c>
      <c r="C286" s="122"/>
      <c r="D286" s="122"/>
      <c r="E286" s="122"/>
      <c r="F286" s="124"/>
      <c r="G286" s="124"/>
    </row>
    <row r="287" spans="1:7" ht="15" customHeight="1" x14ac:dyDescent="0.25">
      <c r="A287" s="109"/>
      <c r="B287" s="110" t="s">
        <v>810</v>
      </c>
      <c r="C287" s="109" t="s">
        <v>688</v>
      </c>
      <c r="D287" s="109" t="s">
        <v>689</v>
      </c>
      <c r="E287" s="109"/>
      <c r="F287" s="109" t="s">
        <v>517</v>
      </c>
      <c r="G287" s="109" t="s">
        <v>690</v>
      </c>
    </row>
    <row r="288" spans="1:7" x14ac:dyDescent="0.25">
      <c r="A288" s="98" t="s">
        <v>811</v>
      </c>
      <c r="B288" s="98" t="s">
        <v>692</v>
      </c>
      <c r="C288" s="133" t="s">
        <v>954</v>
      </c>
      <c r="D288" s="125"/>
      <c r="E288" s="125"/>
      <c r="F288" s="126"/>
      <c r="G288" s="126"/>
    </row>
    <row r="289" spans="1:7" x14ac:dyDescent="0.25">
      <c r="A289" s="125"/>
      <c r="D289" s="125"/>
      <c r="E289" s="125"/>
      <c r="F289" s="126"/>
      <c r="G289" s="126"/>
    </row>
    <row r="290" spans="1:7" x14ac:dyDescent="0.25">
      <c r="B290" s="98" t="s">
        <v>693</v>
      </c>
      <c r="D290" s="125"/>
      <c r="E290" s="125"/>
      <c r="F290" s="126"/>
      <c r="G290" s="126"/>
    </row>
    <row r="291" spans="1:7" x14ac:dyDescent="0.25">
      <c r="A291" s="98" t="s">
        <v>812</v>
      </c>
      <c r="B291" s="119" t="s">
        <v>610</v>
      </c>
      <c r="C291" s="133" t="s">
        <v>954</v>
      </c>
      <c r="D291" s="133" t="s">
        <v>954</v>
      </c>
      <c r="E291" s="125"/>
      <c r="F291" s="112" t="str">
        <f t="shared" ref="F291:F314" si="11">IF($C$315=0,"",IF(C291="[for completion]","",C291/$C$315))</f>
        <v/>
      </c>
      <c r="G291" s="112" t="str">
        <f t="shared" ref="G291:G314" si="12">IF($D$315=0,"",IF(D291="[for completion]","",D291/$D$315))</f>
        <v/>
      </c>
    </row>
    <row r="292" spans="1:7" x14ac:dyDescent="0.25">
      <c r="A292" s="98" t="s">
        <v>813</v>
      </c>
      <c r="B292" s="119" t="s">
        <v>610</v>
      </c>
      <c r="C292" s="133" t="s">
        <v>954</v>
      </c>
      <c r="D292" s="133" t="s">
        <v>954</v>
      </c>
      <c r="E292" s="125"/>
      <c r="F292" s="112" t="str">
        <f t="shared" si="11"/>
        <v/>
      </c>
      <c r="G292" s="112" t="str">
        <f t="shared" si="12"/>
        <v/>
      </c>
    </row>
    <row r="293" spans="1:7" x14ac:dyDescent="0.25">
      <c r="A293" s="98" t="s">
        <v>814</v>
      </c>
      <c r="B293" s="119" t="s">
        <v>610</v>
      </c>
      <c r="C293" s="133" t="s">
        <v>954</v>
      </c>
      <c r="D293" s="133" t="s">
        <v>954</v>
      </c>
      <c r="E293" s="125"/>
      <c r="F293" s="112" t="str">
        <f t="shared" si="11"/>
        <v/>
      </c>
      <c r="G293" s="112" t="str">
        <f t="shared" si="12"/>
        <v/>
      </c>
    </row>
    <row r="294" spans="1:7" x14ac:dyDescent="0.25">
      <c r="A294" s="98" t="s">
        <v>815</v>
      </c>
      <c r="B294" s="119" t="s">
        <v>610</v>
      </c>
      <c r="C294" s="133" t="s">
        <v>954</v>
      </c>
      <c r="D294" s="133" t="s">
        <v>954</v>
      </c>
      <c r="E294" s="125"/>
      <c r="F294" s="112" t="str">
        <f t="shared" si="11"/>
        <v/>
      </c>
      <c r="G294" s="112" t="str">
        <f t="shared" si="12"/>
        <v/>
      </c>
    </row>
    <row r="295" spans="1:7" x14ac:dyDescent="0.25">
      <c r="A295" s="98" t="s">
        <v>816</v>
      </c>
      <c r="B295" s="119" t="s">
        <v>610</v>
      </c>
      <c r="C295" s="133" t="s">
        <v>954</v>
      </c>
      <c r="D295" s="133" t="s">
        <v>954</v>
      </c>
      <c r="E295" s="125"/>
      <c r="F295" s="112" t="str">
        <f t="shared" si="11"/>
        <v/>
      </c>
      <c r="G295" s="112" t="str">
        <f t="shared" si="12"/>
        <v/>
      </c>
    </row>
    <row r="296" spans="1:7" x14ac:dyDescent="0.25">
      <c r="A296" s="98" t="s">
        <v>817</v>
      </c>
      <c r="B296" s="119" t="s">
        <v>610</v>
      </c>
      <c r="C296" s="133" t="s">
        <v>954</v>
      </c>
      <c r="D296" s="133" t="s">
        <v>954</v>
      </c>
      <c r="E296" s="125"/>
      <c r="F296" s="112" t="str">
        <f t="shared" si="11"/>
        <v/>
      </c>
      <c r="G296" s="112" t="str">
        <f t="shared" si="12"/>
        <v/>
      </c>
    </row>
    <row r="297" spans="1:7" x14ac:dyDescent="0.25">
      <c r="A297" s="98" t="s">
        <v>818</v>
      </c>
      <c r="B297" s="119" t="s">
        <v>610</v>
      </c>
      <c r="C297" s="133" t="s">
        <v>954</v>
      </c>
      <c r="D297" s="133" t="s">
        <v>954</v>
      </c>
      <c r="E297" s="125"/>
      <c r="F297" s="112" t="str">
        <f t="shared" si="11"/>
        <v/>
      </c>
      <c r="G297" s="112" t="str">
        <f t="shared" si="12"/>
        <v/>
      </c>
    </row>
    <row r="298" spans="1:7" x14ac:dyDescent="0.25">
      <c r="A298" s="98" t="s">
        <v>819</v>
      </c>
      <c r="B298" s="119" t="s">
        <v>610</v>
      </c>
      <c r="C298" s="133" t="s">
        <v>954</v>
      </c>
      <c r="D298" s="133" t="s">
        <v>954</v>
      </c>
      <c r="E298" s="125"/>
      <c r="F298" s="112" t="str">
        <f t="shared" si="11"/>
        <v/>
      </c>
      <c r="G298" s="112" t="str">
        <f t="shared" si="12"/>
        <v/>
      </c>
    </row>
    <row r="299" spans="1:7" x14ac:dyDescent="0.25">
      <c r="A299" s="98" t="s">
        <v>820</v>
      </c>
      <c r="B299" s="119" t="s">
        <v>610</v>
      </c>
      <c r="C299" s="133" t="s">
        <v>954</v>
      </c>
      <c r="D299" s="133" t="s">
        <v>954</v>
      </c>
      <c r="E299" s="125"/>
      <c r="F299" s="112" t="str">
        <f t="shared" si="11"/>
        <v/>
      </c>
      <c r="G299" s="112" t="str">
        <f t="shared" si="12"/>
        <v/>
      </c>
    </row>
    <row r="300" spans="1:7" x14ac:dyDescent="0.25">
      <c r="A300" s="98" t="s">
        <v>821</v>
      </c>
      <c r="B300" s="119" t="s">
        <v>610</v>
      </c>
      <c r="C300" s="133" t="s">
        <v>954</v>
      </c>
      <c r="D300" s="133" t="s">
        <v>954</v>
      </c>
      <c r="E300" s="119"/>
      <c r="F300" s="112" t="str">
        <f t="shared" si="11"/>
        <v/>
      </c>
      <c r="G300" s="112" t="str">
        <f t="shared" si="12"/>
        <v/>
      </c>
    </row>
    <row r="301" spans="1:7" x14ac:dyDescent="0.25">
      <c r="A301" s="98" t="s">
        <v>822</v>
      </c>
      <c r="B301" s="119" t="s">
        <v>610</v>
      </c>
      <c r="C301" s="133" t="s">
        <v>954</v>
      </c>
      <c r="D301" s="133" t="s">
        <v>954</v>
      </c>
      <c r="E301" s="119"/>
      <c r="F301" s="112" t="str">
        <f t="shared" si="11"/>
        <v/>
      </c>
      <c r="G301" s="112" t="str">
        <f t="shared" si="12"/>
        <v/>
      </c>
    </row>
    <row r="302" spans="1:7" x14ac:dyDescent="0.25">
      <c r="A302" s="98" t="s">
        <v>823</v>
      </c>
      <c r="B302" s="119" t="s">
        <v>610</v>
      </c>
      <c r="C302" s="133" t="s">
        <v>954</v>
      </c>
      <c r="D302" s="133" t="s">
        <v>954</v>
      </c>
      <c r="E302" s="119"/>
      <c r="F302" s="112" t="str">
        <f t="shared" si="11"/>
        <v/>
      </c>
      <c r="G302" s="112" t="str">
        <f t="shared" si="12"/>
        <v/>
      </c>
    </row>
    <row r="303" spans="1:7" x14ac:dyDescent="0.25">
      <c r="A303" s="98" t="s">
        <v>824</v>
      </c>
      <c r="B303" s="119" t="s">
        <v>610</v>
      </c>
      <c r="C303" s="133" t="s">
        <v>954</v>
      </c>
      <c r="D303" s="133" t="s">
        <v>954</v>
      </c>
      <c r="E303" s="119"/>
      <c r="F303" s="112" t="str">
        <f t="shared" si="11"/>
        <v/>
      </c>
      <c r="G303" s="112" t="str">
        <f t="shared" si="12"/>
        <v/>
      </c>
    </row>
    <row r="304" spans="1:7" x14ac:dyDescent="0.25">
      <c r="A304" s="98" t="s">
        <v>825</v>
      </c>
      <c r="B304" s="119" t="s">
        <v>610</v>
      </c>
      <c r="C304" s="133" t="s">
        <v>954</v>
      </c>
      <c r="D304" s="133" t="s">
        <v>954</v>
      </c>
      <c r="E304" s="119"/>
      <c r="F304" s="112" t="str">
        <f t="shared" si="11"/>
        <v/>
      </c>
      <c r="G304" s="112" t="str">
        <f t="shared" si="12"/>
        <v/>
      </c>
    </row>
    <row r="305" spans="1:7" x14ac:dyDescent="0.25">
      <c r="A305" s="98" t="s">
        <v>826</v>
      </c>
      <c r="B305" s="119" t="s">
        <v>610</v>
      </c>
      <c r="C305" s="133" t="s">
        <v>954</v>
      </c>
      <c r="D305" s="133" t="s">
        <v>954</v>
      </c>
      <c r="E305" s="119"/>
      <c r="F305" s="112" t="str">
        <f t="shared" si="11"/>
        <v/>
      </c>
      <c r="G305" s="112" t="str">
        <f t="shared" si="12"/>
        <v/>
      </c>
    </row>
    <row r="306" spans="1:7" x14ac:dyDescent="0.25">
      <c r="A306" s="98" t="s">
        <v>827</v>
      </c>
      <c r="B306" s="119" t="s">
        <v>610</v>
      </c>
      <c r="C306" s="133" t="s">
        <v>954</v>
      </c>
      <c r="D306" s="133" t="s">
        <v>954</v>
      </c>
      <c r="F306" s="112" t="str">
        <f t="shared" si="11"/>
        <v/>
      </c>
      <c r="G306" s="112" t="str">
        <f t="shared" si="12"/>
        <v/>
      </c>
    </row>
    <row r="307" spans="1:7" x14ac:dyDescent="0.25">
      <c r="A307" s="98" t="s">
        <v>828</v>
      </c>
      <c r="B307" s="119" t="s">
        <v>610</v>
      </c>
      <c r="C307" s="133" t="s">
        <v>954</v>
      </c>
      <c r="D307" s="133" t="s">
        <v>954</v>
      </c>
      <c r="E307" s="114"/>
      <c r="F307" s="112" t="str">
        <f t="shared" si="11"/>
        <v/>
      </c>
      <c r="G307" s="112" t="str">
        <f t="shared" si="12"/>
        <v/>
      </c>
    </row>
    <row r="308" spans="1:7" x14ac:dyDescent="0.25">
      <c r="A308" s="98" t="s">
        <v>829</v>
      </c>
      <c r="B308" s="119" t="s">
        <v>610</v>
      </c>
      <c r="C308" s="133" t="s">
        <v>954</v>
      </c>
      <c r="D308" s="133" t="s">
        <v>954</v>
      </c>
      <c r="E308" s="114"/>
      <c r="F308" s="112" t="str">
        <f t="shared" si="11"/>
        <v/>
      </c>
      <c r="G308" s="112" t="str">
        <f t="shared" si="12"/>
        <v/>
      </c>
    </row>
    <row r="309" spans="1:7" x14ac:dyDescent="0.25">
      <c r="A309" s="98" t="s">
        <v>830</v>
      </c>
      <c r="B309" s="119" t="s">
        <v>610</v>
      </c>
      <c r="C309" s="133" t="s">
        <v>954</v>
      </c>
      <c r="D309" s="133" t="s">
        <v>954</v>
      </c>
      <c r="E309" s="114"/>
      <c r="F309" s="112" t="str">
        <f t="shared" si="11"/>
        <v/>
      </c>
      <c r="G309" s="112" t="str">
        <f t="shared" si="12"/>
        <v/>
      </c>
    </row>
    <row r="310" spans="1:7" x14ac:dyDescent="0.25">
      <c r="A310" s="98" t="s">
        <v>831</v>
      </c>
      <c r="B310" s="119" t="s">
        <v>610</v>
      </c>
      <c r="C310" s="133" t="s">
        <v>954</v>
      </c>
      <c r="D310" s="133" t="s">
        <v>954</v>
      </c>
      <c r="E310" s="114"/>
      <c r="F310" s="112" t="str">
        <f t="shared" si="11"/>
        <v/>
      </c>
      <c r="G310" s="112" t="str">
        <f t="shared" si="12"/>
        <v/>
      </c>
    </row>
    <row r="311" spans="1:7" x14ac:dyDescent="0.25">
      <c r="A311" s="98" t="s">
        <v>832</v>
      </c>
      <c r="B311" s="119" t="s">
        <v>610</v>
      </c>
      <c r="C311" s="133" t="s">
        <v>954</v>
      </c>
      <c r="D311" s="133" t="s">
        <v>954</v>
      </c>
      <c r="E311" s="114"/>
      <c r="F311" s="112" t="str">
        <f t="shared" si="11"/>
        <v/>
      </c>
      <c r="G311" s="112" t="str">
        <f t="shared" si="12"/>
        <v/>
      </c>
    </row>
    <row r="312" spans="1:7" x14ac:dyDescent="0.25">
      <c r="A312" s="98" t="s">
        <v>833</v>
      </c>
      <c r="B312" s="119" t="s">
        <v>610</v>
      </c>
      <c r="C312" s="133" t="s">
        <v>954</v>
      </c>
      <c r="D312" s="133" t="s">
        <v>954</v>
      </c>
      <c r="E312" s="114"/>
      <c r="F312" s="112" t="str">
        <f t="shared" si="11"/>
        <v/>
      </c>
      <c r="G312" s="112" t="str">
        <f t="shared" si="12"/>
        <v/>
      </c>
    </row>
    <row r="313" spans="1:7" x14ac:dyDescent="0.25">
      <c r="A313" s="98" t="s">
        <v>834</v>
      </c>
      <c r="B313" s="119" t="s">
        <v>610</v>
      </c>
      <c r="C313" s="133" t="s">
        <v>954</v>
      </c>
      <c r="D313" s="133" t="s">
        <v>954</v>
      </c>
      <c r="E313" s="114"/>
      <c r="F313" s="112" t="str">
        <f t="shared" si="11"/>
        <v/>
      </c>
      <c r="G313" s="112" t="str">
        <f t="shared" si="12"/>
        <v/>
      </c>
    </row>
    <row r="314" spans="1:7" x14ac:dyDescent="0.25">
      <c r="A314" s="98" t="s">
        <v>835</v>
      </c>
      <c r="B314" s="119" t="s">
        <v>610</v>
      </c>
      <c r="C314" s="133" t="s">
        <v>954</v>
      </c>
      <c r="D314" s="133" t="s">
        <v>954</v>
      </c>
      <c r="E314" s="114"/>
      <c r="F314" s="112" t="str">
        <f t="shared" si="11"/>
        <v/>
      </c>
      <c r="G314" s="112" t="str">
        <f t="shared" si="12"/>
        <v/>
      </c>
    </row>
    <row r="315" spans="1:7" x14ac:dyDescent="0.25">
      <c r="A315" s="98" t="s">
        <v>836</v>
      </c>
      <c r="B315" s="128" t="s">
        <v>98</v>
      </c>
      <c r="C315" s="119">
        <f>SUM(C291:C314)</f>
        <v>0</v>
      </c>
      <c r="D315" s="119">
        <f>SUM(D291:D314)</f>
        <v>0</v>
      </c>
      <c r="E315" s="114"/>
      <c r="F315" s="129">
        <f>SUM(F291:F314)</f>
        <v>0</v>
      </c>
      <c r="G315" s="129">
        <f>SUM(G291:G314)</f>
        <v>0</v>
      </c>
    </row>
    <row r="316" spans="1:7" ht="15" customHeight="1" x14ac:dyDescent="0.25">
      <c r="A316" s="109"/>
      <c r="B316" s="110" t="s">
        <v>837</v>
      </c>
      <c r="C316" s="109" t="s">
        <v>688</v>
      </c>
      <c r="D316" s="109" t="s">
        <v>689</v>
      </c>
      <c r="E316" s="109"/>
      <c r="F316" s="109" t="s">
        <v>517</v>
      </c>
      <c r="G316" s="109" t="s">
        <v>690</v>
      </c>
    </row>
    <row r="317" spans="1:7" x14ac:dyDescent="0.25">
      <c r="A317" s="98" t="s">
        <v>838</v>
      </c>
      <c r="B317" s="98" t="s">
        <v>721</v>
      </c>
      <c r="C317" s="133" t="s">
        <v>954</v>
      </c>
      <c r="G317" s="98"/>
    </row>
    <row r="318" spans="1:7" x14ac:dyDescent="0.25">
      <c r="G318" s="98"/>
    </row>
    <row r="319" spans="1:7" x14ac:dyDescent="0.25">
      <c r="B319" s="119" t="s">
        <v>722</v>
      </c>
      <c r="G319" s="98"/>
    </row>
    <row r="320" spans="1:7" x14ac:dyDescent="0.25">
      <c r="A320" s="98" t="s">
        <v>839</v>
      </c>
      <c r="B320" s="98" t="s">
        <v>724</v>
      </c>
      <c r="C320" s="133" t="s">
        <v>954</v>
      </c>
      <c r="D320" s="133" t="s">
        <v>954</v>
      </c>
      <c r="F320" s="112" t="str">
        <f>IF($C$328=0,"",IF(C320="[for completion]","",C320/$C$328))</f>
        <v/>
      </c>
      <c r="G320" s="112" t="str">
        <f>IF($D$328=0,"",IF(D320="[for completion]","",D320/$D$328))</f>
        <v/>
      </c>
    </row>
    <row r="321" spans="1:7" x14ac:dyDescent="0.25">
      <c r="A321" s="98" t="s">
        <v>840</v>
      </c>
      <c r="B321" s="98" t="s">
        <v>726</v>
      </c>
      <c r="C321" s="133" t="s">
        <v>954</v>
      </c>
      <c r="D321" s="133" t="s">
        <v>954</v>
      </c>
      <c r="F321" s="112" t="str">
        <f t="shared" ref="F321:F334" si="13">IF($C$328=0,"",IF(C321="[for completion]","",C321/$C$328))</f>
        <v/>
      </c>
      <c r="G321" s="112" t="str">
        <f t="shared" ref="G321:G334" si="14">IF($D$328=0,"",IF(D321="[for completion]","",D321/$D$328))</f>
        <v/>
      </c>
    </row>
    <row r="322" spans="1:7" x14ac:dyDescent="0.25">
      <c r="A322" s="98" t="s">
        <v>841</v>
      </c>
      <c r="B322" s="98" t="s">
        <v>728</v>
      </c>
      <c r="C322" s="133" t="s">
        <v>954</v>
      </c>
      <c r="D322" s="133" t="s">
        <v>954</v>
      </c>
      <c r="F322" s="112" t="str">
        <f t="shared" si="13"/>
        <v/>
      </c>
      <c r="G322" s="112" t="str">
        <f t="shared" si="14"/>
        <v/>
      </c>
    </row>
    <row r="323" spans="1:7" x14ac:dyDescent="0.25">
      <c r="A323" s="98" t="s">
        <v>842</v>
      </c>
      <c r="B323" s="98" t="s">
        <v>730</v>
      </c>
      <c r="C323" s="133" t="s">
        <v>954</v>
      </c>
      <c r="D323" s="133" t="s">
        <v>954</v>
      </c>
      <c r="F323" s="112" t="str">
        <f t="shared" si="13"/>
        <v/>
      </c>
      <c r="G323" s="112" t="str">
        <f t="shared" si="14"/>
        <v/>
      </c>
    </row>
    <row r="324" spans="1:7" x14ac:dyDescent="0.25">
      <c r="A324" s="98" t="s">
        <v>843</v>
      </c>
      <c r="B324" s="98" t="s">
        <v>732</v>
      </c>
      <c r="C324" s="133" t="s">
        <v>954</v>
      </c>
      <c r="D324" s="133" t="s">
        <v>954</v>
      </c>
      <c r="F324" s="112" t="str">
        <f t="shared" si="13"/>
        <v/>
      </c>
      <c r="G324" s="112" t="str">
        <f t="shared" si="14"/>
        <v/>
      </c>
    </row>
    <row r="325" spans="1:7" x14ac:dyDescent="0.25">
      <c r="A325" s="98" t="s">
        <v>844</v>
      </c>
      <c r="B325" s="98" t="s">
        <v>734</v>
      </c>
      <c r="C325" s="133" t="s">
        <v>954</v>
      </c>
      <c r="D325" s="133" t="s">
        <v>954</v>
      </c>
      <c r="F325" s="112" t="str">
        <f t="shared" si="13"/>
        <v/>
      </c>
      <c r="G325" s="112" t="str">
        <f t="shared" si="14"/>
        <v/>
      </c>
    </row>
    <row r="326" spans="1:7" x14ac:dyDescent="0.25">
      <c r="A326" s="98" t="s">
        <v>845</v>
      </c>
      <c r="B326" s="98" t="s">
        <v>736</v>
      </c>
      <c r="C326" s="133" t="s">
        <v>954</v>
      </c>
      <c r="D326" s="133" t="s">
        <v>954</v>
      </c>
      <c r="F326" s="112" t="str">
        <f t="shared" si="13"/>
        <v/>
      </c>
      <c r="G326" s="112" t="str">
        <f t="shared" si="14"/>
        <v/>
      </c>
    </row>
    <row r="327" spans="1:7" x14ac:dyDescent="0.25">
      <c r="A327" s="98" t="s">
        <v>846</v>
      </c>
      <c r="B327" s="98" t="s">
        <v>738</v>
      </c>
      <c r="C327" s="133" t="s">
        <v>954</v>
      </c>
      <c r="D327" s="133" t="s">
        <v>954</v>
      </c>
      <c r="F327" s="112" t="str">
        <f t="shared" si="13"/>
        <v/>
      </c>
      <c r="G327" s="112" t="str">
        <f t="shared" si="14"/>
        <v/>
      </c>
    </row>
    <row r="328" spans="1:7" x14ac:dyDescent="0.25">
      <c r="A328" s="98" t="s">
        <v>847</v>
      </c>
      <c r="B328" s="128" t="s">
        <v>98</v>
      </c>
      <c r="C328" s="98">
        <f>SUM(C320:C327)</f>
        <v>0</v>
      </c>
      <c r="D328" s="98">
        <f>SUM(D320:D327)</f>
        <v>0</v>
      </c>
      <c r="F328" s="114">
        <f>SUM(F320:F327)</f>
        <v>0</v>
      </c>
      <c r="G328" s="114">
        <f>SUM(G320:G327)</f>
        <v>0</v>
      </c>
    </row>
    <row r="329" spans="1:7" outlineLevel="1" x14ac:dyDescent="0.25">
      <c r="A329" s="98" t="s">
        <v>848</v>
      </c>
      <c r="B329" s="115" t="s">
        <v>741</v>
      </c>
      <c r="F329" s="112" t="str">
        <f t="shared" si="13"/>
        <v/>
      </c>
      <c r="G329" s="112" t="str">
        <f t="shared" si="14"/>
        <v/>
      </c>
    </row>
    <row r="330" spans="1:7" outlineLevel="1" x14ac:dyDescent="0.25">
      <c r="A330" s="98" t="s">
        <v>849</v>
      </c>
      <c r="B330" s="115" t="s">
        <v>743</v>
      </c>
      <c r="F330" s="112" t="str">
        <f t="shared" si="13"/>
        <v/>
      </c>
      <c r="G330" s="112" t="str">
        <f t="shared" si="14"/>
        <v/>
      </c>
    </row>
    <row r="331" spans="1:7" outlineLevel="1" x14ac:dyDescent="0.25">
      <c r="A331" s="98" t="s">
        <v>850</v>
      </c>
      <c r="B331" s="115" t="s">
        <v>745</v>
      </c>
      <c r="F331" s="112" t="str">
        <f t="shared" si="13"/>
        <v/>
      </c>
      <c r="G331" s="112" t="str">
        <f t="shared" si="14"/>
        <v/>
      </c>
    </row>
    <row r="332" spans="1:7" outlineLevel="1" x14ac:dyDescent="0.25">
      <c r="A332" s="98" t="s">
        <v>851</v>
      </c>
      <c r="B332" s="115" t="s">
        <v>747</v>
      </c>
      <c r="F332" s="112" t="str">
        <f t="shared" si="13"/>
        <v/>
      </c>
      <c r="G332" s="112" t="str">
        <f t="shared" si="14"/>
        <v/>
      </c>
    </row>
    <row r="333" spans="1:7" outlineLevel="1" x14ac:dyDescent="0.25">
      <c r="A333" s="98" t="s">
        <v>852</v>
      </c>
      <c r="B333" s="115" t="s">
        <v>749</v>
      </c>
      <c r="F333" s="112" t="str">
        <f t="shared" si="13"/>
        <v/>
      </c>
      <c r="G333" s="112" t="str">
        <f t="shared" si="14"/>
        <v/>
      </c>
    </row>
    <row r="334" spans="1:7" outlineLevel="1" x14ac:dyDescent="0.25">
      <c r="A334" s="98" t="s">
        <v>853</v>
      </c>
      <c r="B334" s="115" t="s">
        <v>751</v>
      </c>
      <c r="F334" s="112" t="str">
        <f t="shared" si="13"/>
        <v/>
      </c>
      <c r="G334" s="112" t="str">
        <f t="shared" si="14"/>
        <v/>
      </c>
    </row>
    <row r="335" spans="1:7" outlineLevel="1" x14ac:dyDescent="0.25">
      <c r="A335" s="98" t="s">
        <v>854</v>
      </c>
      <c r="B335" s="115"/>
      <c r="F335" s="112"/>
      <c r="G335" s="112"/>
    </row>
    <row r="336" spans="1:7" outlineLevel="1" x14ac:dyDescent="0.25">
      <c r="A336" s="98" t="s">
        <v>855</v>
      </c>
      <c r="B336" s="115"/>
      <c r="F336" s="112"/>
      <c r="G336" s="112"/>
    </row>
    <row r="337" spans="1:7" outlineLevel="1" x14ac:dyDescent="0.25">
      <c r="A337" s="98" t="s">
        <v>856</v>
      </c>
      <c r="B337" s="115"/>
      <c r="F337" s="114"/>
      <c r="G337" s="114"/>
    </row>
    <row r="338" spans="1:7" ht="15" customHeight="1" x14ac:dyDescent="0.25">
      <c r="A338" s="109"/>
      <c r="B338" s="110" t="s">
        <v>857</v>
      </c>
      <c r="C338" s="109" t="s">
        <v>688</v>
      </c>
      <c r="D338" s="109" t="s">
        <v>689</v>
      </c>
      <c r="E338" s="109"/>
      <c r="F338" s="109" t="s">
        <v>517</v>
      </c>
      <c r="G338" s="109" t="s">
        <v>690</v>
      </c>
    </row>
    <row r="339" spans="1:7" x14ac:dyDescent="0.25">
      <c r="A339" s="98" t="s">
        <v>858</v>
      </c>
      <c r="B339" s="98" t="s">
        <v>721</v>
      </c>
      <c r="C339" s="133" t="s">
        <v>954</v>
      </c>
      <c r="G339" s="98"/>
    </row>
    <row r="340" spans="1:7" x14ac:dyDescent="0.25">
      <c r="G340" s="98"/>
    </row>
    <row r="341" spans="1:7" x14ac:dyDescent="0.25">
      <c r="B341" s="119" t="s">
        <v>722</v>
      </c>
      <c r="G341" s="98"/>
    </row>
    <row r="342" spans="1:7" x14ac:dyDescent="0.25">
      <c r="A342" s="98" t="s">
        <v>859</v>
      </c>
      <c r="B342" s="98" t="s">
        <v>724</v>
      </c>
      <c r="C342" s="133" t="s">
        <v>954</v>
      </c>
      <c r="D342" s="133" t="s">
        <v>954</v>
      </c>
      <c r="F342" s="112" t="str">
        <f>IF($C$350=0,"",IF(C342="[Mark as ND1 if not relevant]","",C342/$C$350))</f>
        <v/>
      </c>
      <c r="G342" s="112" t="str">
        <f>IF($D$350=0,"",IF(D342="[Mark as ND1 if not relevant]","",D342/$D$350))</f>
        <v/>
      </c>
    </row>
    <row r="343" spans="1:7" x14ac:dyDescent="0.25">
      <c r="A343" s="98" t="s">
        <v>860</v>
      </c>
      <c r="B343" s="98" t="s">
        <v>726</v>
      </c>
      <c r="C343" s="133" t="s">
        <v>954</v>
      </c>
      <c r="D343" s="133" t="s">
        <v>954</v>
      </c>
      <c r="F343" s="112" t="str">
        <f t="shared" ref="F343:F349" si="15">IF($C$350=0,"",IF(C343="[Mark as ND1 if not relevant]","",C343/$C$350))</f>
        <v/>
      </c>
      <c r="G343" s="112" t="str">
        <f t="shared" ref="G343:G349" si="16">IF($D$350=0,"",IF(D343="[Mark as ND1 if not relevant]","",D343/$D$350))</f>
        <v/>
      </c>
    </row>
    <row r="344" spans="1:7" x14ac:dyDescent="0.25">
      <c r="A344" s="98" t="s">
        <v>861</v>
      </c>
      <c r="B344" s="98" t="s">
        <v>728</v>
      </c>
      <c r="C344" s="133" t="s">
        <v>954</v>
      </c>
      <c r="D344" s="133" t="s">
        <v>954</v>
      </c>
      <c r="F344" s="112" t="str">
        <f t="shared" si="15"/>
        <v/>
      </c>
      <c r="G344" s="112" t="str">
        <f t="shared" si="16"/>
        <v/>
      </c>
    </row>
    <row r="345" spans="1:7" x14ac:dyDescent="0.25">
      <c r="A345" s="98" t="s">
        <v>862</v>
      </c>
      <c r="B345" s="98" t="s">
        <v>730</v>
      </c>
      <c r="C345" s="133" t="s">
        <v>954</v>
      </c>
      <c r="D345" s="133" t="s">
        <v>954</v>
      </c>
      <c r="F345" s="112" t="str">
        <f t="shared" si="15"/>
        <v/>
      </c>
      <c r="G345" s="112" t="str">
        <f t="shared" si="16"/>
        <v/>
      </c>
    </row>
    <row r="346" spans="1:7" x14ac:dyDescent="0.25">
      <c r="A346" s="98" t="s">
        <v>863</v>
      </c>
      <c r="B346" s="98" t="s">
        <v>732</v>
      </c>
      <c r="C346" s="133" t="s">
        <v>954</v>
      </c>
      <c r="D346" s="133" t="s">
        <v>954</v>
      </c>
      <c r="F346" s="112" t="str">
        <f t="shared" si="15"/>
        <v/>
      </c>
      <c r="G346" s="112" t="str">
        <f t="shared" si="16"/>
        <v/>
      </c>
    </row>
    <row r="347" spans="1:7" x14ac:dyDescent="0.25">
      <c r="A347" s="98" t="s">
        <v>864</v>
      </c>
      <c r="B347" s="98" t="s">
        <v>734</v>
      </c>
      <c r="C347" s="133" t="s">
        <v>954</v>
      </c>
      <c r="D347" s="133" t="s">
        <v>954</v>
      </c>
      <c r="F347" s="112" t="str">
        <f t="shared" si="15"/>
        <v/>
      </c>
      <c r="G347" s="112" t="str">
        <f t="shared" si="16"/>
        <v/>
      </c>
    </row>
    <row r="348" spans="1:7" x14ac:dyDescent="0.25">
      <c r="A348" s="98" t="s">
        <v>865</v>
      </c>
      <c r="B348" s="98" t="s">
        <v>736</v>
      </c>
      <c r="C348" s="133" t="s">
        <v>954</v>
      </c>
      <c r="D348" s="133" t="s">
        <v>954</v>
      </c>
      <c r="F348" s="112" t="str">
        <f t="shared" si="15"/>
        <v/>
      </c>
      <c r="G348" s="112" t="str">
        <f t="shared" si="16"/>
        <v/>
      </c>
    </row>
    <row r="349" spans="1:7" x14ac:dyDescent="0.25">
      <c r="A349" s="98" t="s">
        <v>866</v>
      </c>
      <c r="B349" s="98" t="s">
        <v>738</v>
      </c>
      <c r="C349" s="133" t="s">
        <v>954</v>
      </c>
      <c r="D349" s="133" t="s">
        <v>954</v>
      </c>
      <c r="F349" s="112" t="str">
        <f t="shared" si="15"/>
        <v/>
      </c>
      <c r="G349" s="112" t="str">
        <f t="shared" si="16"/>
        <v/>
      </c>
    </row>
    <row r="350" spans="1:7" x14ac:dyDescent="0.25">
      <c r="A350" s="98" t="s">
        <v>867</v>
      </c>
      <c r="B350" s="128" t="s">
        <v>98</v>
      </c>
      <c r="C350" s="98">
        <f>SUM(C342:C349)</f>
        <v>0</v>
      </c>
      <c r="D350" s="98">
        <f>SUM(D342:D349)</f>
        <v>0</v>
      </c>
      <c r="F350" s="114">
        <f>SUM(F342:F349)</f>
        <v>0</v>
      </c>
      <c r="G350" s="114">
        <f>SUM(G342:G349)</f>
        <v>0</v>
      </c>
    </row>
    <row r="351" spans="1:7" outlineLevel="1" x14ac:dyDescent="0.25">
      <c r="A351" s="98" t="s">
        <v>868</v>
      </c>
      <c r="B351" s="115" t="s">
        <v>741</v>
      </c>
      <c r="F351" s="112" t="str">
        <f t="shared" ref="F351:F356" si="17">IF($C$350=0,"",IF(C351="[for completion]","",C351/$C$350))</f>
        <v/>
      </c>
      <c r="G351" s="112" t="str">
        <f t="shared" ref="G351:G356" si="18">IF($D$350=0,"",IF(D351="[for completion]","",D351/$D$350))</f>
        <v/>
      </c>
    </row>
    <row r="352" spans="1:7" outlineLevel="1" x14ac:dyDescent="0.25">
      <c r="A352" s="98" t="s">
        <v>869</v>
      </c>
      <c r="B352" s="115" t="s">
        <v>743</v>
      </c>
      <c r="F352" s="112" t="str">
        <f t="shared" si="17"/>
        <v/>
      </c>
      <c r="G352" s="112" t="str">
        <f t="shared" si="18"/>
        <v/>
      </c>
    </row>
    <row r="353" spans="1:7" outlineLevel="1" x14ac:dyDescent="0.25">
      <c r="A353" s="98" t="s">
        <v>870</v>
      </c>
      <c r="B353" s="115" t="s">
        <v>745</v>
      </c>
      <c r="F353" s="112" t="str">
        <f t="shared" si="17"/>
        <v/>
      </c>
      <c r="G353" s="112" t="str">
        <f t="shared" si="18"/>
        <v/>
      </c>
    </row>
    <row r="354" spans="1:7" outlineLevel="1" x14ac:dyDescent="0.25">
      <c r="A354" s="98" t="s">
        <v>871</v>
      </c>
      <c r="B354" s="115" t="s">
        <v>747</v>
      </c>
      <c r="F354" s="112" t="str">
        <f t="shared" si="17"/>
        <v/>
      </c>
      <c r="G354" s="112" t="str">
        <f t="shared" si="18"/>
        <v/>
      </c>
    </row>
    <row r="355" spans="1:7" outlineLevel="1" x14ac:dyDescent="0.25">
      <c r="A355" s="98" t="s">
        <v>872</v>
      </c>
      <c r="B355" s="115" t="s">
        <v>749</v>
      </c>
      <c r="F355" s="112" t="str">
        <f t="shared" si="17"/>
        <v/>
      </c>
      <c r="G355" s="112" t="str">
        <f t="shared" si="18"/>
        <v/>
      </c>
    </row>
    <row r="356" spans="1:7" outlineLevel="1" x14ac:dyDescent="0.25">
      <c r="A356" s="98" t="s">
        <v>873</v>
      </c>
      <c r="B356" s="115" t="s">
        <v>751</v>
      </c>
      <c r="F356" s="112" t="str">
        <f t="shared" si="17"/>
        <v/>
      </c>
      <c r="G356" s="112" t="str">
        <f t="shared" si="18"/>
        <v/>
      </c>
    </row>
    <row r="357" spans="1:7" outlineLevel="1" x14ac:dyDescent="0.25">
      <c r="A357" s="98" t="s">
        <v>874</v>
      </c>
      <c r="B357" s="115"/>
      <c r="F357" s="112"/>
      <c r="G357" s="112"/>
    </row>
    <row r="358" spans="1:7" outlineLevel="1" x14ac:dyDescent="0.25">
      <c r="A358" s="98" t="s">
        <v>875</v>
      </c>
      <c r="B358" s="115"/>
      <c r="F358" s="112"/>
      <c r="G358" s="112"/>
    </row>
    <row r="359" spans="1:7" outlineLevel="1" x14ac:dyDescent="0.25">
      <c r="A359" s="98" t="s">
        <v>876</v>
      </c>
      <c r="B359" s="115"/>
      <c r="F359" s="112"/>
      <c r="G359" s="114"/>
    </row>
    <row r="360" spans="1:7" ht="15" customHeight="1" x14ac:dyDescent="0.25">
      <c r="A360" s="109"/>
      <c r="B360" s="110" t="s">
        <v>877</v>
      </c>
      <c r="C360" s="109" t="s">
        <v>878</v>
      </c>
      <c r="D360" s="109"/>
      <c r="E360" s="109"/>
      <c r="F360" s="109"/>
      <c r="G360" s="111"/>
    </row>
    <row r="361" spans="1:7" x14ac:dyDescent="0.25">
      <c r="A361" s="98" t="s">
        <v>879</v>
      </c>
      <c r="B361" s="119" t="s">
        <v>880</v>
      </c>
      <c r="C361" s="133" t="s">
        <v>954</v>
      </c>
      <c r="G361" s="98"/>
    </row>
    <row r="362" spans="1:7" x14ac:dyDescent="0.25">
      <c r="A362" s="98" t="s">
        <v>881</v>
      </c>
      <c r="B362" s="119" t="s">
        <v>882</v>
      </c>
      <c r="C362" s="133" t="s">
        <v>954</v>
      </c>
      <c r="G362" s="98"/>
    </row>
    <row r="363" spans="1:7" x14ac:dyDescent="0.25">
      <c r="A363" s="98" t="s">
        <v>883</v>
      </c>
      <c r="B363" s="119" t="s">
        <v>884</v>
      </c>
      <c r="C363" s="133" t="s">
        <v>954</v>
      </c>
      <c r="G363" s="98"/>
    </row>
    <row r="364" spans="1:7" x14ac:dyDescent="0.25">
      <c r="A364" s="98" t="s">
        <v>885</v>
      </c>
      <c r="B364" s="119" t="s">
        <v>886</v>
      </c>
      <c r="C364" s="133" t="s">
        <v>954</v>
      </c>
      <c r="G364" s="98"/>
    </row>
    <row r="365" spans="1:7" x14ac:dyDescent="0.25">
      <c r="A365" s="98" t="s">
        <v>887</v>
      </c>
      <c r="B365" s="119" t="s">
        <v>888</v>
      </c>
      <c r="C365" s="133" t="s">
        <v>954</v>
      </c>
      <c r="G365" s="98"/>
    </row>
    <row r="366" spans="1:7" x14ac:dyDescent="0.25">
      <c r="A366" s="98" t="s">
        <v>889</v>
      </c>
      <c r="B366" s="119" t="s">
        <v>890</v>
      </c>
      <c r="C366" s="133" t="s">
        <v>954</v>
      </c>
      <c r="G366" s="98"/>
    </row>
    <row r="367" spans="1:7" x14ac:dyDescent="0.25">
      <c r="A367" s="98" t="s">
        <v>891</v>
      </c>
      <c r="B367" s="119" t="s">
        <v>892</v>
      </c>
      <c r="C367" s="133" t="s">
        <v>954</v>
      </c>
      <c r="G367" s="98"/>
    </row>
    <row r="368" spans="1:7" x14ac:dyDescent="0.25">
      <c r="A368" s="98" t="s">
        <v>893</v>
      </c>
      <c r="B368" s="119" t="s">
        <v>894</v>
      </c>
      <c r="C368" s="133" t="s">
        <v>954</v>
      </c>
      <c r="G368" s="98"/>
    </row>
    <row r="369" spans="1:7" x14ac:dyDescent="0.25">
      <c r="A369" s="98" t="s">
        <v>895</v>
      </c>
      <c r="B369" s="119" t="s">
        <v>896</v>
      </c>
      <c r="C369" s="133" t="s">
        <v>954</v>
      </c>
      <c r="G369" s="98"/>
    </row>
    <row r="370" spans="1:7" x14ac:dyDescent="0.25">
      <c r="A370" s="98" t="s">
        <v>897</v>
      </c>
      <c r="B370" s="119" t="s">
        <v>96</v>
      </c>
      <c r="C370" s="133" t="s">
        <v>954</v>
      </c>
      <c r="G370" s="98"/>
    </row>
    <row r="371" spans="1:7" outlineLevel="1" x14ac:dyDescent="0.25">
      <c r="A371" s="98" t="s">
        <v>898</v>
      </c>
      <c r="B371" s="115" t="s">
        <v>899</v>
      </c>
      <c r="C371" s="133"/>
      <c r="G371" s="98"/>
    </row>
    <row r="372" spans="1:7" outlineLevel="1" x14ac:dyDescent="0.25">
      <c r="A372" s="98" t="s">
        <v>900</v>
      </c>
      <c r="B372" s="115" t="s">
        <v>100</v>
      </c>
      <c r="C372" s="133"/>
      <c r="G372" s="98"/>
    </row>
    <row r="373" spans="1:7" outlineLevel="1" x14ac:dyDescent="0.25">
      <c r="A373" s="98" t="s">
        <v>901</v>
      </c>
      <c r="B373" s="115" t="s">
        <v>100</v>
      </c>
      <c r="C373" s="133"/>
      <c r="G373" s="98"/>
    </row>
    <row r="374" spans="1:7" outlineLevel="1" x14ac:dyDescent="0.25">
      <c r="A374" s="98" t="s">
        <v>902</v>
      </c>
      <c r="B374" s="115" t="s">
        <v>100</v>
      </c>
      <c r="C374" s="133"/>
      <c r="G374" s="98"/>
    </row>
    <row r="375" spans="1:7" outlineLevel="1" x14ac:dyDescent="0.25">
      <c r="A375" s="98" t="s">
        <v>903</v>
      </c>
      <c r="B375" s="115" t="s">
        <v>100</v>
      </c>
      <c r="C375" s="133"/>
      <c r="G375" s="98"/>
    </row>
    <row r="376" spans="1:7" outlineLevel="1" x14ac:dyDescent="0.25">
      <c r="A376" s="98" t="s">
        <v>904</v>
      </c>
      <c r="B376" s="115" t="s">
        <v>100</v>
      </c>
      <c r="C376" s="133"/>
      <c r="G376" s="98"/>
    </row>
    <row r="377" spans="1:7" outlineLevel="1" x14ac:dyDescent="0.25">
      <c r="A377" s="98" t="s">
        <v>905</v>
      </c>
      <c r="B377" s="115" t="s">
        <v>100</v>
      </c>
      <c r="C377" s="133"/>
      <c r="G377" s="98"/>
    </row>
    <row r="378" spans="1:7" outlineLevel="1" x14ac:dyDescent="0.25">
      <c r="A378" s="98" t="s">
        <v>906</v>
      </c>
      <c r="B378" s="115" t="s">
        <v>100</v>
      </c>
      <c r="C378" s="133"/>
      <c r="G378" s="98"/>
    </row>
    <row r="379" spans="1:7" outlineLevel="1" x14ac:dyDescent="0.25">
      <c r="A379" s="98" t="s">
        <v>907</v>
      </c>
      <c r="B379" s="115" t="s">
        <v>100</v>
      </c>
      <c r="C379" s="133"/>
      <c r="G379" s="98"/>
    </row>
    <row r="380" spans="1:7" outlineLevel="1" x14ac:dyDescent="0.25">
      <c r="A380" s="98" t="s">
        <v>908</v>
      </c>
      <c r="B380" s="115" t="s">
        <v>100</v>
      </c>
      <c r="C380" s="133"/>
      <c r="G380" s="98"/>
    </row>
    <row r="381" spans="1:7" outlineLevel="1" x14ac:dyDescent="0.25">
      <c r="A381" s="98" t="s">
        <v>909</v>
      </c>
      <c r="B381" s="115" t="s">
        <v>100</v>
      </c>
      <c r="C381" s="133"/>
      <c r="G381" s="98"/>
    </row>
    <row r="382" spans="1:7" outlineLevel="1" x14ac:dyDescent="0.25">
      <c r="A382" s="98" t="s">
        <v>910</v>
      </c>
      <c r="B382" s="115" t="s">
        <v>100</v>
      </c>
      <c r="C382" s="133"/>
    </row>
    <row r="383" spans="1:7" outlineLevel="1" x14ac:dyDescent="0.25">
      <c r="A383" s="98" t="s">
        <v>911</v>
      </c>
      <c r="B383" s="115" t="s">
        <v>100</v>
      </c>
      <c r="C383" s="133"/>
    </row>
    <row r="384" spans="1:7" outlineLevel="1" x14ac:dyDescent="0.25">
      <c r="A384" s="98" t="s">
        <v>912</v>
      </c>
      <c r="B384" s="115" t="s">
        <v>100</v>
      </c>
      <c r="C384" s="133"/>
    </row>
    <row r="385" spans="1:3" outlineLevel="1" x14ac:dyDescent="0.25">
      <c r="A385" s="98" t="s">
        <v>913</v>
      </c>
      <c r="B385" s="115" t="s">
        <v>100</v>
      </c>
      <c r="C385" s="133"/>
    </row>
    <row r="386" spans="1:3" outlineLevel="1" x14ac:dyDescent="0.25">
      <c r="A386" s="98" t="s">
        <v>914</v>
      </c>
      <c r="B386" s="115" t="s">
        <v>100</v>
      </c>
      <c r="C386" s="133"/>
    </row>
    <row r="387" spans="1:3" outlineLevel="1" x14ac:dyDescent="0.25">
      <c r="A387" s="98" t="s">
        <v>915</v>
      </c>
      <c r="B387" s="115" t="s">
        <v>100</v>
      </c>
      <c r="C387" s="133"/>
    </row>
    <row r="388" spans="1:3" x14ac:dyDescent="0.25">
      <c r="C388" s="133"/>
    </row>
    <row r="389" spans="1:3" x14ac:dyDescent="0.25">
      <c r="C389" s="133"/>
    </row>
    <row r="390" spans="1:3" x14ac:dyDescent="0.25">
      <c r="C390" s="133"/>
    </row>
    <row r="391" spans="1:3" x14ac:dyDescent="0.25">
      <c r="C391" s="133"/>
    </row>
    <row r="392" spans="1:3" x14ac:dyDescent="0.25">
      <c r="C392" s="133"/>
    </row>
    <row r="393" spans="1:3" x14ac:dyDescent="0.25">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916</v>
      </c>
      <c r="B1" s="136"/>
      <c r="C1" s="144" t="s">
        <v>1177</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30</v>
      </c>
      <c r="B5" s="36" t="s">
        <v>918</v>
      </c>
      <c r="C5" s="76" t="s">
        <v>1191</v>
      </c>
    </row>
    <row r="6" spans="1:13" x14ac:dyDescent="0.25">
      <c r="A6" s="1" t="s">
        <v>919</v>
      </c>
      <c r="B6" s="39" t="s">
        <v>920</v>
      </c>
      <c r="C6" s="98" t="s">
        <v>1242</v>
      </c>
    </row>
    <row r="7" spans="1:13" ht="30" x14ac:dyDescent="0.25">
      <c r="A7" s="1" t="s">
        <v>921</v>
      </c>
      <c r="B7" s="39" t="s">
        <v>922</v>
      </c>
      <c r="C7" s="98" t="s">
        <v>1243</v>
      </c>
    </row>
    <row r="8" spans="1:13" x14ac:dyDescent="0.25">
      <c r="A8" s="1" t="s">
        <v>923</v>
      </c>
      <c r="B8" s="39" t="s">
        <v>924</v>
      </c>
      <c r="C8" s="98" t="s">
        <v>1244</v>
      </c>
    </row>
    <row r="9" spans="1:13" x14ac:dyDescent="0.25">
      <c r="A9" s="1" t="s">
        <v>925</v>
      </c>
      <c r="B9" s="39" t="s">
        <v>926</v>
      </c>
      <c r="C9" s="98" t="s">
        <v>1245</v>
      </c>
    </row>
    <row r="10" spans="1:13" ht="44.25" customHeight="1" x14ac:dyDescent="0.25">
      <c r="A10" s="1" t="s">
        <v>927</v>
      </c>
      <c r="B10" s="39" t="s">
        <v>1146</v>
      </c>
      <c r="C10" s="98" t="s">
        <v>1246</v>
      </c>
    </row>
    <row r="11" spans="1:13" ht="54.75" customHeight="1" x14ac:dyDescent="0.25">
      <c r="A11" s="1" t="s">
        <v>928</v>
      </c>
      <c r="B11" s="39" t="s">
        <v>929</v>
      </c>
      <c r="C11" s="98" t="s">
        <v>1247</v>
      </c>
    </row>
    <row r="12" spans="1:13" x14ac:dyDescent="0.25">
      <c r="A12" s="1" t="s">
        <v>930</v>
      </c>
      <c r="B12" s="39" t="s">
        <v>931</v>
      </c>
      <c r="C12" s="98"/>
    </row>
    <row r="13" spans="1:13" ht="75" x14ac:dyDescent="0.25">
      <c r="A13" s="1" t="s">
        <v>932</v>
      </c>
      <c r="B13" s="39" t="s">
        <v>933</v>
      </c>
      <c r="C13" s="98" t="s">
        <v>1248</v>
      </c>
    </row>
    <row r="14" spans="1:13" ht="60" x14ac:dyDescent="0.25">
      <c r="A14" s="1" t="s">
        <v>934</v>
      </c>
      <c r="B14" s="39" t="s">
        <v>935</v>
      </c>
      <c r="C14" s="98" t="s">
        <v>1249</v>
      </c>
    </row>
    <row r="15" spans="1:13" x14ac:dyDescent="0.25">
      <c r="A15" s="1" t="s">
        <v>936</v>
      </c>
      <c r="B15" s="39" t="s">
        <v>937</v>
      </c>
      <c r="C15" s="98" t="s">
        <v>1250</v>
      </c>
    </row>
    <row r="16" spans="1:13" ht="30" x14ac:dyDescent="0.25">
      <c r="A16" s="1" t="s">
        <v>938</v>
      </c>
      <c r="B16" s="43" t="s">
        <v>939</v>
      </c>
      <c r="C16" s="98" t="s">
        <v>1251</v>
      </c>
    </row>
    <row r="17" spans="1:3" ht="30" customHeight="1" x14ac:dyDescent="0.25">
      <c r="A17" s="1" t="s">
        <v>940</v>
      </c>
      <c r="B17" s="43" t="s">
        <v>941</v>
      </c>
      <c r="C17" s="98" t="s">
        <v>1252</v>
      </c>
    </row>
    <row r="18" spans="1:3" x14ac:dyDescent="0.25">
      <c r="A18" s="1" t="s">
        <v>942</v>
      </c>
      <c r="B18" s="43" t="s">
        <v>943</v>
      </c>
      <c r="C18" s="98" t="s">
        <v>1253</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1176</v>
      </c>
      <c r="B30" s="43"/>
      <c r="C30" s="25"/>
    </row>
    <row r="31" spans="1:3" ht="18.75" x14ac:dyDescent="0.25">
      <c r="A31" s="36"/>
      <c r="B31" s="36" t="s">
        <v>963</v>
      </c>
      <c r="C31" s="76" t="s">
        <v>1191</v>
      </c>
    </row>
    <row r="32" spans="1:3" x14ac:dyDescent="0.25">
      <c r="A32" s="1" t="s">
        <v>964</v>
      </c>
      <c r="B32" s="39" t="s">
        <v>965</v>
      </c>
      <c r="C32" s="25" t="s">
        <v>32</v>
      </c>
    </row>
    <row r="33" spans="1:3" ht="75" x14ac:dyDescent="0.25">
      <c r="A33" s="1" t="s">
        <v>966</v>
      </c>
      <c r="B33" s="125" t="s">
        <v>1254</v>
      </c>
      <c r="C33" s="98" t="s">
        <v>1259</v>
      </c>
    </row>
    <row r="34" spans="1:3" ht="30" x14ac:dyDescent="0.25">
      <c r="A34" s="1" t="s">
        <v>967</v>
      </c>
      <c r="B34" s="125" t="s">
        <v>1255</v>
      </c>
      <c r="C34" s="98" t="s">
        <v>1260</v>
      </c>
    </row>
    <row r="35" spans="1:3" x14ac:dyDescent="0.25">
      <c r="A35" s="1" t="s">
        <v>968</v>
      </c>
      <c r="B35" s="125" t="s">
        <v>1256</v>
      </c>
      <c r="C35" s="98" t="s">
        <v>1261</v>
      </c>
    </row>
    <row r="36" spans="1:3" ht="30" x14ac:dyDescent="0.25">
      <c r="A36" s="1" t="s">
        <v>969</v>
      </c>
      <c r="B36" s="125" t="s">
        <v>1257</v>
      </c>
      <c r="C36" s="173" t="s">
        <v>1262</v>
      </c>
    </row>
    <row r="37" spans="1:3" ht="30" x14ac:dyDescent="0.25">
      <c r="A37" s="1" t="s">
        <v>970</v>
      </c>
      <c r="B37" s="125" t="s">
        <v>1258</v>
      </c>
      <c r="C37" s="98" t="s">
        <v>1263</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7" sqref="A47"/>
    </sheetView>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34.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51.7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34.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E7:P43"/>
  <sheetViews>
    <sheetView zoomScale="80" zoomScaleNormal="80" workbookViewId="0">
      <selection activeCell="U37" sqref="U37"/>
    </sheetView>
  </sheetViews>
  <sheetFormatPr baseColWidth="10" defaultColWidth="9.140625" defaultRowHeight="15" x14ac:dyDescent="0.25"/>
  <sheetData>
    <row r="7" spans="5:16" ht="15.75" thickBot="1" x14ac:dyDescent="0.3"/>
    <row r="8" spans="5:16" ht="36.75" thickTop="1" x14ac:dyDescent="0.55000000000000004">
      <c r="E8" s="150"/>
      <c r="F8" s="185" t="s">
        <v>1231</v>
      </c>
      <c r="G8" s="185"/>
      <c r="H8" s="185"/>
      <c r="I8" s="185"/>
      <c r="J8" s="185"/>
      <c r="K8" s="185"/>
      <c r="L8" s="185"/>
      <c r="M8" s="185"/>
      <c r="N8" s="185"/>
      <c r="O8" s="185"/>
      <c r="P8" s="151"/>
    </row>
    <row r="9" spans="5:16" x14ac:dyDescent="0.25">
      <c r="E9" s="152"/>
      <c r="F9" s="153"/>
      <c r="G9" s="153"/>
      <c r="H9" s="153"/>
      <c r="I9" s="153"/>
      <c r="J9" s="153"/>
      <c r="K9" s="153"/>
      <c r="L9" s="153"/>
      <c r="M9" s="153"/>
      <c r="N9" s="153"/>
      <c r="O9" s="153"/>
      <c r="P9" s="154"/>
    </row>
    <row r="10" spans="5:16" ht="26.25" x14ac:dyDescent="0.4">
      <c r="E10" s="152"/>
      <c r="F10" s="186" t="s">
        <v>1232</v>
      </c>
      <c r="G10" s="186"/>
      <c r="H10" s="186"/>
      <c r="I10" s="186"/>
      <c r="J10" s="186"/>
      <c r="K10" s="186"/>
      <c r="L10" s="186"/>
      <c r="M10" s="186"/>
      <c r="N10" s="186"/>
      <c r="O10" s="186"/>
      <c r="P10" s="154"/>
    </row>
    <row r="11" spans="5:16" ht="15.75" thickBot="1" x14ac:dyDescent="0.3">
      <c r="E11" s="152"/>
      <c r="F11" s="155"/>
      <c r="G11" s="155"/>
      <c r="H11" s="155"/>
      <c r="I11" s="155"/>
      <c r="J11" s="155"/>
      <c r="K11" s="155"/>
      <c r="L11" s="155"/>
      <c r="M11" s="155"/>
      <c r="N11" s="155"/>
      <c r="O11" s="155"/>
      <c r="P11" s="154"/>
    </row>
    <row r="12" spans="5:16" ht="15.75" thickTop="1" x14ac:dyDescent="0.25">
      <c r="E12" s="152"/>
      <c r="F12" s="156"/>
      <c r="G12" s="156"/>
      <c r="H12" s="156"/>
      <c r="I12" s="156"/>
      <c r="J12" s="156"/>
      <c r="K12" s="156"/>
      <c r="L12" s="156"/>
      <c r="M12" s="156"/>
      <c r="N12" s="156"/>
      <c r="O12" s="156"/>
      <c r="P12" s="154"/>
    </row>
    <row r="13" spans="5:16" x14ac:dyDescent="0.25">
      <c r="E13" s="152"/>
      <c r="F13" s="156"/>
      <c r="G13" s="156"/>
      <c r="H13" s="156"/>
      <c r="I13" s="156"/>
      <c r="J13" s="157"/>
      <c r="K13" s="157"/>
      <c r="L13" s="157"/>
      <c r="P13" s="154"/>
    </row>
    <row r="14" spans="5:16" ht="16.5" thickBot="1" x14ac:dyDescent="0.3">
      <c r="E14" s="152"/>
      <c r="F14" s="158" t="s">
        <v>1233</v>
      </c>
      <c r="G14" s="159"/>
      <c r="H14" s="159"/>
      <c r="I14" s="156"/>
      <c r="J14" s="156"/>
      <c r="K14" s="156"/>
      <c r="L14" s="156"/>
      <c r="P14" s="154"/>
    </row>
    <row r="15" spans="5:16" ht="15.75" thickTop="1" x14ac:dyDescent="0.25">
      <c r="E15" s="152"/>
      <c r="L15" s="156"/>
      <c r="P15" s="154"/>
    </row>
    <row r="16" spans="5:16" x14ac:dyDescent="0.25">
      <c r="E16" s="152"/>
      <c r="F16" s="175" t="s">
        <v>1234</v>
      </c>
      <c r="G16" s="175"/>
      <c r="H16" s="175"/>
      <c r="I16" s="175"/>
      <c r="J16" s="175"/>
      <c r="K16" s="175"/>
      <c r="L16" s="175" t="s">
        <v>1235</v>
      </c>
      <c r="M16" s="176">
        <v>0.1</v>
      </c>
      <c r="N16" s="176">
        <v>0.2</v>
      </c>
      <c r="O16" s="176">
        <v>0.3</v>
      </c>
      <c r="P16" s="154"/>
    </row>
    <row r="17" spans="5:16" x14ac:dyDescent="0.25">
      <c r="E17" s="152"/>
      <c r="F17" s="187" t="s">
        <v>1236</v>
      </c>
      <c r="G17" s="188"/>
      <c r="H17" s="188"/>
      <c r="I17" s="188"/>
      <c r="J17" s="188"/>
      <c r="K17" s="189"/>
      <c r="L17" s="169">
        <v>95081.7</v>
      </c>
      <c r="M17" s="169">
        <v>95081.7</v>
      </c>
      <c r="N17" s="169">
        <v>95081.7</v>
      </c>
      <c r="O17" s="169">
        <v>95081.7</v>
      </c>
      <c r="P17" s="154"/>
    </row>
    <row r="18" spans="5:16" x14ac:dyDescent="0.25">
      <c r="E18" s="152"/>
      <c r="F18" s="182" t="s">
        <v>1237</v>
      </c>
      <c r="G18" s="183"/>
      <c r="H18" s="183"/>
      <c r="I18" s="183"/>
      <c r="J18" s="183"/>
      <c r="K18" s="184"/>
      <c r="L18" s="160">
        <v>0.46089999999999998</v>
      </c>
      <c r="M18" s="161">
        <v>0.51239999999999997</v>
      </c>
      <c r="N18" s="161">
        <v>0.5766</v>
      </c>
      <c r="O18" s="161">
        <v>0.65920000000000001</v>
      </c>
      <c r="P18" s="154"/>
    </row>
    <row r="19" spans="5:16" x14ac:dyDescent="0.25">
      <c r="E19" s="152"/>
      <c r="F19" s="182" t="s">
        <v>1238</v>
      </c>
      <c r="G19" s="183"/>
      <c r="H19" s="183"/>
      <c r="I19" s="183"/>
      <c r="J19" s="183"/>
      <c r="K19" s="184"/>
      <c r="L19" s="170">
        <v>95081.7</v>
      </c>
      <c r="M19" s="171">
        <v>94928</v>
      </c>
      <c r="N19" s="171">
        <v>94574.8</v>
      </c>
      <c r="O19" s="171">
        <v>91480.9</v>
      </c>
      <c r="P19" s="154"/>
    </row>
    <row r="20" spans="5:16" x14ac:dyDescent="0.25">
      <c r="E20" s="152"/>
      <c r="F20" s="182" t="s">
        <v>1239</v>
      </c>
      <c r="G20" s="183"/>
      <c r="H20" s="183"/>
      <c r="I20" s="183"/>
      <c r="J20" s="183"/>
      <c r="K20" s="184"/>
      <c r="L20" s="139">
        <f>84967550000/1000000</f>
        <v>84967.55</v>
      </c>
      <c r="M20" s="139">
        <f>84967550000/1000000</f>
        <v>84967.55</v>
      </c>
      <c r="N20" s="139">
        <f>84967550000/1000000</f>
        <v>84967.55</v>
      </c>
      <c r="O20" s="139">
        <f>84967550000/1000000</f>
        <v>84967.55</v>
      </c>
      <c r="P20" s="154"/>
    </row>
    <row r="21" spans="5:16" x14ac:dyDescent="0.25">
      <c r="E21" s="152"/>
      <c r="F21" s="182" t="s">
        <v>1240</v>
      </c>
      <c r="G21" s="183"/>
      <c r="H21" s="183"/>
      <c r="I21" s="183"/>
      <c r="J21" s="183"/>
      <c r="K21" s="184"/>
      <c r="L21" s="162">
        <f>(L19/L20)-1</f>
        <v>0.11903544353108919</v>
      </c>
      <c r="M21" s="162">
        <f t="shared" ref="M21:O21" si="0">(M19/M20)-1</f>
        <v>0.1172265176529157</v>
      </c>
      <c r="N21" s="162">
        <f t="shared" si="0"/>
        <v>0.1130696365847903</v>
      </c>
      <c r="O21" s="162">
        <f t="shared" si="0"/>
        <v>7.6656911962272645E-2</v>
      </c>
      <c r="P21" s="154"/>
    </row>
    <row r="22" spans="5:16" x14ac:dyDescent="0.25">
      <c r="E22" s="152"/>
      <c r="F22" s="2"/>
      <c r="G22" s="2"/>
      <c r="H22" s="2"/>
      <c r="I22" s="2"/>
      <c r="J22" s="2"/>
      <c r="K22" s="2"/>
      <c r="L22" s="163"/>
      <c r="M22" s="163"/>
      <c r="N22" s="163"/>
      <c r="O22" s="163"/>
      <c r="P22" s="154"/>
    </row>
    <row r="23" spans="5:16" x14ac:dyDescent="0.25">
      <c r="E23" s="152"/>
      <c r="F23" s="2"/>
      <c r="G23" s="2"/>
      <c r="H23" s="2"/>
      <c r="I23" s="2"/>
      <c r="J23" s="2"/>
      <c r="K23" s="2"/>
      <c r="L23" s="164"/>
      <c r="M23" s="164"/>
      <c r="N23" s="164"/>
      <c r="O23" s="164"/>
      <c r="P23" s="154"/>
    </row>
    <row r="24" spans="5:16" ht="16.5" thickBot="1" x14ac:dyDescent="0.3">
      <c r="E24" s="152"/>
      <c r="F24" s="165" t="s">
        <v>1241</v>
      </c>
      <c r="G24" s="159"/>
      <c r="H24" s="159"/>
      <c r="I24" s="2"/>
      <c r="J24" s="2"/>
      <c r="K24" s="2"/>
      <c r="L24" s="2"/>
      <c r="M24" s="2"/>
      <c r="N24" s="2"/>
      <c r="O24" s="2"/>
      <c r="P24" s="154"/>
    </row>
    <row r="25" spans="5:16" ht="15.75" thickTop="1" x14ac:dyDescent="0.25">
      <c r="E25" s="152"/>
      <c r="F25" s="2"/>
      <c r="G25" s="2"/>
      <c r="H25" s="2"/>
      <c r="I25" s="2"/>
      <c r="J25" s="2"/>
      <c r="K25" s="2"/>
      <c r="L25" s="2"/>
      <c r="M25" s="2"/>
      <c r="N25" s="2"/>
      <c r="O25" s="2"/>
      <c r="P25" s="154"/>
    </row>
    <row r="26" spans="5:16" x14ac:dyDescent="0.25">
      <c r="E26" s="152"/>
      <c r="F26" s="190"/>
      <c r="G26" s="191"/>
      <c r="H26" s="191"/>
      <c r="I26" s="191"/>
      <c r="J26" s="191"/>
      <c r="K26" s="191"/>
      <c r="L26" s="191"/>
      <c r="M26" s="191"/>
      <c r="N26" s="191"/>
      <c r="O26" s="192"/>
      <c r="P26" s="154"/>
    </row>
    <row r="27" spans="5:16" x14ac:dyDescent="0.25">
      <c r="E27" s="152"/>
      <c r="F27" s="199"/>
      <c r="G27" s="191"/>
      <c r="H27" s="191"/>
      <c r="I27" s="191"/>
      <c r="J27" s="191"/>
      <c r="K27" s="191"/>
      <c r="L27" s="191"/>
      <c r="M27" s="191"/>
      <c r="N27" s="191"/>
      <c r="O27" s="192"/>
      <c r="P27" s="154"/>
    </row>
    <row r="28" spans="5:16" x14ac:dyDescent="0.25">
      <c r="E28" s="152"/>
      <c r="F28" s="190"/>
      <c r="G28" s="191"/>
      <c r="H28" s="191"/>
      <c r="I28" s="191"/>
      <c r="J28" s="191"/>
      <c r="K28" s="191"/>
      <c r="L28" s="191"/>
      <c r="M28" s="191"/>
      <c r="N28" s="191"/>
      <c r="O28" s="192"/>
      <c r="P28" s="154"/>
    </row>
    <row r="29" spans="5:16" x14ac:dyDescent="0.25">
      <c r="E29" s="152"/>
      <c r="F29" s="190"/>
      <c r="G29" s="191"/>
      <c r="H29" s="191"/>
      <c r="I29" s="191"/>
      <c r="J29" s="191"/>
      <c r="K29" s="191"/>
      <c r="L29" s="191"/>
      <c r="M29" s="191"/>
      <c r="N29" s="191"/>
      <c r="O29" s="192"/>
      <c r="P29" s="154"/>
    </row>
    <row r="30" spans="5:16" x14ac:dyDescent="0.25">
      <c r="E30" s="152"/>
      <c r="F30" s="166"/>
      <c r="G30" s="167"/>
      <c r="H30" s="167"/>
      <c r="I30" s="167"/>
      <c r="J30" s="167"/>
      <c r="K30" s="167"/>
      <c r="L30" s="167"/>
      <c r="M30" s="167"/>
      <c r="N30" s="167"/>
      <c r="O30" s="168"/>
      <c r="P30" s="154"/>
    </row>
    <row r="31" spans="5:16" x14ac:dyDescent="0.25">
      <c r="E31" s="152"/>
      <c r="F31" s="166"/>
      <c r="G31" s="167"/>
      <c r="H31" s="167"/>
      <c r="I31" s="167"/>
      <c r="J31" s="167"/>
      <c r="K31" s="167"/>
      <c r="L31" s="167"/>
      <c r="M31" s="167"/>
      <c r="N31" s="167"/>
      <c r="O31" s="168"/>
      <c r="P31" s="154"/>
    </row>
    <row r="32" spans="5:16" x14ac:dyDescent="0.25">
      <c r="E32" s="152"/>
      <c r="F32" s="190"/>
      <c r="G32" s="191"/>
      <c r="H32" s="191"/>
      <c r="I32" s="191"/>
      <c r="J32" s="191"/>
      <c r="K32" s="191"/>
      <c r="L32" s="191"/>
      <c r="M32" s="191"/>
      <c r="N32" s="191"/>
      <c r="O32" s="192"/>
      <c r="P32" s="154"/>
    </row>
    <row r="33" spans="5:16" x14ac:dyDescent="0.25">
      <c r="E33" s="152"/>
      <c r="F33" s="190"/>
      <c r="G33" s="191"/>
      <c r="H33" s="191"/>
      <c r="I33" s="191"/>
      <c r="J33" s="191"/>
      <c r="K33" s="191"/>
      <c r="L33" s="191"/>
      <c r="M33" s="191"/>
      <c r="N33" s="191"/>
      <c r="O33" s="192"/>
      <c r="P33" s="154"/>
    </row>
    <row r="34" spans="5:16" x14ac:dyDescent="0.25">
      <c r="E34" s="152"/>
      <c r="F34" s="166"/>
      <c r="G34" s="167"/>
      <c r="H34" s="167"/>
      <c r="I34" s="167"/>
      <c r="J34" s="167"/>
      <c r="K34" s="167"/>
      <c r="L34" s="167"/>
      <c r="M34" s="167"/>
      <c r="N34" s="167"/>
      <c r="O34" s="168"/>
      <c r="P34" s="154"/>
    </row>
    <row r="35" spans="5:16" x14ac:dyDescent="0.25">
      <c r="E35" s="152"/>
      <c r="F35" s="166"/>
      <c r="G35" s="167"/>
      <c r="H35" s="167"/>
      <c r="I35" s="167"/>
      <c r="J35" s="167"/>
      <c r="K35" s="167"/>
      <c r="L35" s="167"/>
      <c r="M35" s="167"/>
      <c r="N35" s="167"/>
      <c r="O35" s="168"/>
      <c r="P35" s="154"/>
    </row>
    <row r="36" spans="5:16" x14ac:dyDescent="0.25">
      <c r="E36" s="152"/>
      <c r="F36" s="166"/>
      <c r="G36" s="167"/>
      <c r="H36" s="167"/>
      <c r="I36" s="167"/>
      <c r="J36" s="167"/>
      <c r="K36" s="167"/>
      <c r="L36" s="167"/>
      <c r="M36" s="167"/>
      <c r="N36" s="167"/>
      <c r="O36" s="168"/>
      <c r="P36" s="154"/>
    </row>
    <row r="37" spans="5:16" x14ac:dyDescent="0.25">
      <c r="E37" s="152"/>
      <c r="F37" s="156"/>
      <c r="G37" s="156"/>
      <c r="H37" s="156"/>
      <c r="I37" s="156"/>
      <c r="J37" s="156"/>
      <c r="K37" s="156"/>
      <c r="L37" s="156"/>
      <c r="M37" s="156"/>
      <c r="N37" s="156"/>
      <c r="O37" s="156"/>
      <c r="P37" s="154"/>
    </row>
    <row r="38" spans="5:16" x14ac:dyDescent="0.25">
      <c r="E38" s="152"/>
      <c r="F38" s="156"/>
      <c r="G38" s="156"/>
      <c r="H38" s="156"/>
      <c r="I38" s="156"/>
      <c r="J38" s="156"/>
      <c r="K38" s="156"/>
      <c r="L38" s="156"/>
      <c r="M38" s="156"/>
      <c r="N38" s="156"/>
      <c r="O38" s="156"/>
      <c r="P38" s="154"/>
    </row>
    <row r="39" spans="5:16" x14ac:dyDescent="0.25">
      <c r="E39" s="152"/>
      <c r="F39" s="156"/>
      <c r="G39" s="156"/>
      <c r="H39" s="156"/>
      <c r="I39" s="156"/>
      <c r="J39" s="156"/>
      <c r="K39" s="156"/>
      <c r="L39" s="156"/>
      <c r="M39" s="156"/>
      <c r="N39" s="156"/>
      <c r="O39" s="156"/>
      <c r="P39" s="154"/>
    </row>
    <row r="40" spans="5:16" x14ac:dyDescent="0.25">
      <c r="E40" s="193"/>
      <c r="F40" s="194"/>
      <c r="G40" s="194"/>
      <c r="H40" s="194"/>
      <c r="I40" s="194"/>
      <c r="J40" s="194"/>
      <c r="K40" s="194"/>
      <c r="L40" s="194"/>
      <c r="M40" s="194"/>
      <c r="N40" s="194"/>
      <c r="O40" s="194"/>
      <c r="P40" s="195"/>
    </row>
    <row r="41" spans="5:16" x14ac:dyDescent="0.25">
      <c r="E41" s="193"/>
      <c r="F41" s="194"/>
      <c r="G41" s="194"/>
      <c r="H41" s="194"/>
      <c r="I41" s="194"/>
      <c r="J41" s="194"/>
      <c r="K41" s="194"/>
      <c r="L41" s="194"/>
      <c r="M41" s="194"/>
      <c r="N41" s="194"/>
      <c r="O41" s="194"/>
      <c r="P41" s="195"/>
    </row>
    <row r="42" spans="5:16" ht="15.75" thickBot="1" x14ac:dyDescent="0.3">
      <c r="E42" s="196"/>
      <c r="F42" s="197"/>
      <c r="G42" s="197"/>
      <c r="H42" s="197"/>
      <c r="I42" s="197"/>
      <c r="J42" s="197"/>
      <c r="K42" s="197"/>
      <c r="L42" s="197"/>
      <c r="M42" s="197"/>
      <c r="N42" s="197"/>
      <c r="O42" s="197"/>
      <c r="P42" s="198"/>
    </row>
    <row r="43" spans="5:16" ht="15.75" thickTop="1" x14ac:dyDescent="0.25"/>
  </sheetData>
  <protectedRanges>
    <protectedRange sqref="L20" name="Regulatory Sumary"/>
    <protectedRange sqref="L20" name="HTT General"/>
    <protectedRange sqref="M20" name="Regulatory Sumary_1"/>
    <protectedRange sqref="M20" name="HTT General_1"/>
    <protectedRange sqref="N20" name="Regulatory Sumary_2"/>
    <protectedRange sqref="N20" name="HTT General_2"/>
    <protectedRange sqref="O20" name="Regulatory Sumary_3"/>
    <protectedRange sqref="O20" name="HTT General_3"/>
  </protectedRanges>
  <mergeCells count="14">
    <mergeCell ref="F33:O33"/>
    <mergeCell ref="E40:P42"/>
    <mergeCell ref="F21:K21"/>
    <mergeCell ref="F26:O26"/>
    <mergeCell ref="F27:O27"/>
    <mergeCell ref="F28:O28"/>
    <mergeCell ref="F29:O29"/>
    <mergeCell ref="F32:O32"/>
    <mergeCell ref="F20:K20"/>
    <mergeCell ref="F8:O8"/>
    <mergeCell ref="F10:O10"/>
    <mergeCell ref="F17:K17"/>
    <mergeCell ref="F18:K18"/>
    <mergeCell ref="F19:K1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2020-07-31T06:41:27Z</dcterms:modified>
</cp:coreProperties>
</file>