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306E5513-0CC3-4FFF-BEFD-69CE66DDDA7B}" xr6:coauthVersionLast="45" xr6:coauthVersionMax="45" xr10:uidLastSave="{00000000-0000-0000-0000-000000000000}"/>
  <bookViews>
    <workbookView xWindow="-9345" yWindow="3525" windowWidth="21600" windowHeight="12615" xr2:uid="{00000000-000D-0000-FFFF-FFFF00000000}"/>
  </bookViews>
  <sheets>
    <sheet name="Innholdsfortegnelse" sheetId="1" r:id="rId1"/>
    <sheet name="# 1" sheetId="2" r:id="rId2"/>
    <sheet name="# 2" sheetId="3" r:id="rId3"/>
    <sheet name="# 3" sheetId="4" r:id="rId4"/>
    <sheet name="# 4" sheetId="5" r:id="rId5"/>
    <sheet name="# 5" sheetId="6" r:id="rId6"/>
    <sheet name="# 6" sheetId="7" r:id="rId7"/>
    <sheet name="# 7" sheetId="8" r:id="rId8"/>
    <sheet name="# 8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2" i="6" l="1"/>
  <c r="C15" i="6" s="1"/>
  <c r="C46" i="6"/>
  <c r="C45" i="6"/>
  <c r="H41" i="5"/>
  <c r="B18" i="9" l="1"/>
  <c r="C34" i="7" l="1"/>
  <c r="D34" i="7"/>
  <c r="E34" i="7"/>
  <c r="F34" i="7"/>
  <c r="G34" i="7"/>
  <c r="H34" i="7"/>
  <c r="D29" i="7"/>
  <c r="D37" i="7" s="1"/>
  <c r="H29" i="7"/>
  <c r="F29" i="7"/>
  <c r="C43" i="6" l="1"/>
  <c r="C39" i="6"/>
  <c r="C33" i="6"/>
  <c r="C24" i="6"/>
  <c r="C20" i="4"/>
  <c r="N20" i="4" l="1"/>
  <c r="H37" i="7" l="1"/>
  <c r="H36" i="7"/>
  <c r="L20" i="4" l="1"/>
  <c r="I20" i="4"/>
  <c r="T49" i="5" l="1"/>
  <c r="S34" i="5"/>
  <c r="S35" i="5"/>
  <c r="S36" i="5"/>
  <c r="S37" i="5"/>
  <c r="S38" i="5"/>
  <c r="S39" i="5"/>
  <c r="S40" i="5"/>
  <c r="S41" i="5"/>
  <c r="S42" i="5"/>
  <c r="S43" i="5"/>
  <c r="S44" i="5"/>
  <c r="S45" i="5"/>
  <c r="S46" i="5"/>
  <c r="S47" i="5"/>
  <c r="S48" i="5"/>
  <c r="H26" i="5" s="1"/>
  <c r="S33" i="5"/>
  <c r="S49" i="5" l="1"/>
  <c r="F37" i="7"/>
  <c r="H38" i="7"/>
  <c r="F36" i="7"/>
  <c r="D36" i="7"/>
  <c r="F38" i="7" l="1"/>
  <c r="D38" i="7"/>
  <c r="H18" i="5"/>
  <c r="H15" i="5"/>
  <c r="H14" i="5"/>
  <c r="H25" i="5"/>
  <c r="H24" i="5"/>
  <c r="H23" i="5"/>
  <c r="H21" i="5"/>
  <c r="H20" i="5"/>
  <c r="H13" i="5"/>
  <c r="H11" i="5"/>
  <c r="H22" i="5"/>
  <c r="H19" i="5"/>
  <c r="H16" i="5"/>
  <c r="H17" i="5" l="1"/>
  <c r="H12" i="5"/>
  <c r="N49" i="5" l="1"/>
  <c r="L49" i="5"/>
  <c r="I49" i="5"/>
  <c r="H49" i="5"/>
  <c r="G49" i="5"/>
  <c r="F49" i="5"/>
  <c r="C49" i="5"/>
  <c r="D27" i="5"/>
  <c r="E27" i="5"/>
  <c r="F27" i="5"/>
  <c r="G27" i="5"/>
  <c r="C27" i="5"/>
  <c r="D10" i="1" l="1"/>
  <c r="D11" i="1"/>
  <c r="D12" i="1"/>
  <c r="D13" i="1"/>
  <c r="D14" i="1"/>
  <c r="D15" i="1"/>
  <c r="D9" i="1"/>
  <c r="A11" i="9" l="1"/>
  <c r="A6" i="8"/>
  <c r="A7" i="7"/>
  <c r="A6" i="6"/>
  <c r="A6" i="5"/>
  <c r="A6" i="4"/>
  <c r="A6" i="3"/>
  <c r="A6" i="2"/>
  <c r="C48" i="6" l="1"/>
  <c r="C16" i="6" l="1"/>
</calcChain>
</file>

<file path=xl/sharedStrings.xml><?xml version="1.0" encoding="utf-8"?>
<sst xmlns="http://schemas.openxmlformats.org/spreadsheetml/2006/main" count="854" uniqueCount="549">
  <si>
    <t>Eika Boligkreditt AS</t>
  </si>
  <si>
    <t>NO0010814924</t>
  </si>
  <si>
    <t>NO0010759475</t>
  </si>
  <si>
    <t>NO0010814916</t>
  </si>
  <si>
    <t>NO0010835200</t>
  </si>
  <si>
    <t>9a</t>
  </si>
  <si>
    <t>9b</t>
  </si>
  <si>
    <t>20a</t>
  </si>
  <si>
    <t>20b</t>
  </si>
  <si>
    <t>N/A</t>
  </si>
  <si>
    <t>Permanent</t>
  </si>
  <si>
    <t>26 (1), 27, 28 og 29</t>
  </si>
  <si>
    <t>26 (1) (c)</t>
  </si>
  <si>
    <t>26 (1) (d) og (e)</t>
  </si>
  <si>
    <t>3a</t>
  </si>
  <si>
    <t>26 (1) (f)</t>
  </si>
  <si>
    <t>5a</t>
  </si>
  <si>
    <t>26 (2)</t>
  </si>
  <si>
    <t>(A)</t>
  </si>
  <si>
    <t>(B)</t>
  </si>
  <si>
    <t>(C)</t>
  </si>
  <si>
    <t>34 og 105</t>
  </si>
  <si>
    <t>36 (1) (b) og 37</t>
  </si>
  <si>
    <t>36 (1) (c ) og 38</t>
  </si>
  <si>
    <t>33 (1) (a)</t>
  </si>
  <si>
    <t>36 (1) (d), 40 og 159</t>
  </si>
  <si>
    <t>32 (1)</t>
  </si>
  <si>
    <t>33 (1) (b) og (c)</t>
  </si>
  <si>
    <t>36 (1) (e) og 41</t>
  </si>
  <si>
    <t>36 (1) (f) og 42</t>
  </si>
  <si>
    <t>36 (1) (g) og 44</t>
  </si>
  <si>
    <t>36 (1) (h), 43, 45, 46, 49 (2), 79, 469 (1) (a), 472 (10) og 478 (1)</t>
  </si>
  <si>
    <t>36 (1) (i), 43, 45, 47, 48 (1) (b), 49 (1) til (3) og 79</t>
  </si>
  <si>
    <t>36 (1) (k)</t>
  </si>
  <si>
    <t>36 (1) (k) (i) og 89 til 91</t>
  </si>
  <si>
    <t>20c</t>
  </si>
  <si>
    <t>36 (1) (k) (ii), 243 (1) (b), 244 (1) (b) og 258</t>
  </si>
  <si>
    <t>20d</t>
  </si>
  <si>
    <t>36 (1) (k) (iii) og 379 (3)</t>
  </si>
  <si>
    <t>36 (1) (c), 38 og 48 (1) (a)</t>
  </si>
  <si>
    <t>48 (1)</t>
  </si>
  <si>
    <t>36 (1) (i) og 48 (1) (b)</t>
  </si>
  <si>
    <t>25a</t>
  </si>
  <si>
    <t>36 (1) (a)</t>
  </si>
  <si>
    <t>25b</t>
  </si>
  <si>
    <t>36 (1) (l)</t>
  </si>
  <si>
    <t>Sum 26a og 26b</t>
  </si>
  <si>
    <t>26a</t>
  </si>
  <si>
    <t>26b</t>
  </si>
  <si>
    <t>36 (1) (j)</t>
  </si>
  <si>
    <t>51 og 52</t>
  </si>
  <si>
    <t>486 (3) og (5)</t>
  </si>
  <si>
    <t>85 og 86</t>
  </si>
  <si>
    <t>52 (1) (b), 56 (a) og 57</t>
  </si>
  <si>
    <t>56 (b) og 58</t>
  </si>
  <si>
    <t>56 (c), 59, 60 og 79</t>
  </si>
  <si>
    <t>56 (d), 59 og 79</t>
  </si>
  <si>
    <t>41a</t>
  </si>
  <si>
    <t>469 (1) (b) og 472 (10) (a)</t>
  </si>
  <si>
    <t>41b</t>
  </si>
  <si>
    <t>41c</t>
  </si>
  <si>
    <t>56 (e)</t>
  </si>
  <si>
    <t>62 og 63</t>
  </si>
  <si>
    <t>486 (4) og (5)</t>
  </si>
  <si>
    <t>87 og 88</t>
  </si>
  <si>
    <t>62 (c) og (d)</t>
  </si>
  <si>
    <t>63 (b) (i), 66 (a) og 67</t>
  </si>
  <si>
    <t>66 (b) og 68</t>
  </si>
  <si>
    <t>66 (c), 69, 70 og 79</t>
  </si>
  <si>
    <t>54a</t>
  </si>
  <si>
    <t>54b</t>
  </si>
  <si>
    <t>66 (d), 69 og 79</t>
  </si>
  <si>
    <t>56a</t>
  </si>
  <si>
    <t>56b</t>
  </si>
  <si>
    <t>56c</t>
  </si>
  <si>
    <t>59a</t>
  </si>
  <si>
    <t>472 (10) (b)</t>
  </si>
  <si>
    <t>469 (1) (b)</t>
  </si>
  <si>
    <t>92 (2) (a)</t>
  </si>
  <si>
    <t>92 (2) (b)</t>
  </si>
  <si>
    <t>92 (2) (c)</t>
  </si>
  <si>
    <t>CRD 128, 129, 130, 131 og 133</t>
  </si>
  <si>
    <t>CRD 131</t>
  </si>
  <si>
    <t>67a</t>
  </si>
  <si>
    <t>CRD 128</t>
  </si>
  <si>
    <t>36 (1) (h), 45, 46, 472 (10), 56 (c), 59, 60, 66 (c), 69 og 70</t>
  </si>
  <si>
    <t>36 (1) (i), 45 og 48</t>
  </si>
  <si>
    <t>36 (1) (c), 38 og 48</t>
  </si>
  <si>
    <t>484 (3) og 486 (2) og (5)</t>
  </si>
  <si>
    <t>484 (4) og 486 (3) og (5)</t>
  </si>
  <si>
    <t>484 (5) og 486 (4) og (5)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</si>
  <si>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</si>
  <si>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</si>
  <si>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</si>
  <si>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</si>
  <si>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</si>
  <si>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</si>
  <si>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</si>
  <si>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</si>
  <si>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</si>
  <si>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</si>
  <si>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</si>
  <si>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</si>
  <si>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Finland</t>
  </si>
  <si>
    <t>a</t>
  </si>
  <si>
    <t>b</t>
  </si>
  <si>
    <t>c</t>
  </si>
  <si>
    <t>d</t>
  </si>
  <si>
    <t>e</t>
  </si>
  <si>
    <t>f</t>
  </si>
  <si>
    <t>Number of data points used in the calculation of averages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</si>
  <si>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</si>
  <si>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</si>
  <si>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</si>
  <si>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</si>
  <si>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</si>
  <si>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</si>
  <si>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</si>
  <si>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</si>
  <si>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</si>
  <si>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</si>
  <si>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</si>
  <si>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</si>
  <si>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 xml:space="preserve"> </t>
  </si>
  <si>
    <t xml:space="preserve">     </t>
  </si>
  <si>
    <t>1.</t>
  </si>
  <si>
    <t>2.</t>
  </si>
  <si>
    <t>3.</t>
  </si>
  <si>
    <t>4.</t>
  </si>
  <si>
    <t>5.</t>
  </si>
  <si>
    <t>6.</t>
  </si>
  <si>
    <t>7.</t>
  </si>
  <si>
    <t>8.</t>
  </si>
  <si>
    <t>Quarter ending on (31 December 2018)</t>
  </si>
  <si>
    <t>Pilar 3 - Vedlegg</t>
  </si>
  <si>
    <t>Arkfane</t>
  </si>
  <si>
    <t xml:space="preserve">Rapport </t>
  </si>
  <si>
    <t xml:space="preserve">Rapporteringsfrekvens </t>
  </si>
  <si>
    <t>Rapporteringsdato</t>
  </si>
  <si>
    <t>Ansvarlig kapital</t>
  </si>
  <si>
    <t>Kvartalsvis</t>
  </si>
  <si>
    <t>Motsyklisk kapitalbuffer</t>
  </si>
  <si>
    <t>Uvektet kjernekapitalandel</t>
  </si>
  <si>
    <t>Likviditetsreserve (LCR)</t>
  </si>
  <si>
    <t xml:space="preserve">Godtgjørelse </t>
  </si>
  <si>
    <t xml:space="preserve">Kredittrisiko og CRM </t>
  </si>
  <si>
    <t>Skjema for offentliggjøring av de viktigste avtalevilkårene for kapitalinstrumenter (i millioner NOK)</t>
  </si>
  <si>
    <t>Utsteder</t>
  </si>
  <si>
    <t>Entydig identifikasjonskode (f.eks. CUSIP, ISIN eller Bloombergs identifikasjonskode for rettede emisjoner)</t>
  </si>
  <si>
    <t>NO0010797525</t>
  </si>
  <si>
    <t>Gjeldende lovgivning for instrumentet</t>
  </si>
  <si>
    <t>Norsk</t>
  </si>
  <si>
    <t>Behandling etter kapitalregelverket</t>
  </si>
  <si>
    <t>Regler som gjelder i overgangsperioden</t>
  </si>
  <si>
    <t>Annen godkjent kjernekapital</t>
  </si>
  <si>
    <t>Tilleggskapital</t>
  </si>
  <si>
    <t>Regler som gjelder etter overgangsperioden</t>
  </si>
  <si>
    <t>Medregning på selskaps- eller (del)konsolidert nivå, selskaps- og (del)konsolidert nivå</t>
  </si>
  <si>
    <t>Selskapsnivå</t>
  </si>
  <si>
    <t>Instrumenttype (typer skal spesifiseres for hver jurisdiksjon)</t>
  </si>
  <si>
    <t xml:space="preserve">Fondsobligasjonskapital </t>
  </si>
  <si>
    <t>Ansvarlig lånekapital</t>
  </si>
  <si>
    <t>Beløp som inngår i ansvarlig kapital (i millioner NOK fra seneste rapporteringsdato)</t>
  </si>
  <si>
    <t>Instrumentets nominelle verdi</t>
  </si>
  <si>
    <t>Emisjonskurs</t>
  </si>
  <si>
    <t>Innløsningskurs</t>
  </si>
  <si>
    <t>Regnskapsmessig klassifisering</t>
  </si>
  <si>
    <t>Egenkapital</t>
  </si>
  <si>
    <t>Gjeld-amortisert kost</t>
  </si>
  <si>
    <t>Opprinnelig utstedelsesdato</t>
  </si>
  <si>
    <t>Evigvarende eller tidsbegrenset</t>
  </si>
  <si>
    <t>Evigvarende</t>
  </si>
  <si>
    <t>Tidsbegrenset</t>
  </si>
  <si>
    <t>Opprinnelig forfallsdato</t>
  </si>
  <si>
    <t>Ingen forfallsdato</t>
  </si>
  <si>
    <t>Innløsningsrett for utsteder forutsatt samtykke fra Finanstilsynet</t>
  </si>
  <si>
    <t>Ja</t>
  </si>
  <si>
    <t>Dato for innløsningsrett, eventuell betinget innløsningsrett og innløsningsbeløp</t>
  </si>
  <si>
    <t xml:space="preserve">Ordinær call: 16. juni 2022 Regulatorisk eller skatterelatert call: Henviser til låneavtalens punkt 4.6.3 Innløsningsbeløp er 100 % av pålydende. Kan justeres ved nedskriving/konvertering. </t>
  </si>
  <si>
    <t xml:space="preserve">Ordinær call: 2. februar 2023 Regulatorisk eller skatterelatert call: Henviser til låneavtalens punkt 4.6.3 Innløsningsbeløp er 100 % av pålydende. Kan justeres ved nedskriving/konvertering. </t>
  </si>
  <si>
    <t xml:space="preserve">Ordinær call: 17. mars 2021 Regulatorisk eller skatterelatert call: Henviser til låneavtalens punkt 3.7 Innløsningsbeløp er 100 % av pålydende. Kan justeres ved nedskriving/konvertering. </t>
  </si>
  <si>
    <t xml:space="preserve">Ordinær call: 2. februar 2023 Regulatorisk eller skatterelatert call: Henviser til låneavtalens punkt 3.7 Innløsningsbeløp er 100 % av pålydende. Kan justeres ved nedskriving/konvertering. </t>
  </si>
  <si>
    <t xml:space="preserve">Ordinær call: 30. oktober 2023 Regulatorisk eller skatterelatert call: Henviser til låneavtalens punkt 4.6.3 Innløsningsbeløp er 100 % av pålydende. Kan justeres ved nedskriving/konvertering. </t>
  </si>
  <si>
    <t>Datoer for eventuell etterfølgende innløsningsrett</t>
  </si>
  <si>
    <t>Kvartalsvis på hver rentebetalingsdato</t>
  </si>
  <si>
    <t>Renter/utbytte</t>
  </si>
  <si>
    <t>Fast eller flytende rente/utbytte</t>
  </si>
  <si>
    <t>Flytende</t>
  </si>
  <si>
    <t>Rentesats og eventuell tilknyttet referanserente</t>
  </si>
  <si>
    <t>3 måneder NIBOR + 3,25 prosentpoeng p.a.</t>
  </si>
  <si>
    <t>3 måneder NIBOR + 3,15 prosentpoeng p.a.</t>
  </si>
  <si>
    <t>3 måneder NIBOR + 3,40 prosentpoeng p.a.</t>
  </si>
  <si>
    <t>3 måneder NIBOR + 1,40 prosentpoeng p.a.</t>
  </si>
  <si>
    <t>3 måneder NIBOR + 3,75 prosentpoeng p.a.</t>
  </si>
  <si>
    <t>Vilkår om at det ikke kan betales utbytte hvis det ikke er betalt rente på instrumentet («dividend stopper»)</t>
  </si>
  <si>
    <t>Nei</t>
  </si>
  <si>
    <t>Full fleksibilitet, delvis fleksibilitet eller pliktig (med hensyn til tidspunkt)</t>
  </si>
  <si>
    <t>Full fleksibilitet</t>
  </si>
  <si>
    <t>Full fleksibilitet, delvis fleksibilitet eller pliktig (med hensyn til beløp)</t>
  </si>
  <si>
    <t>Vilkår om renteøkning eller annet incitament til innfrielse</t>
  </si>
  <si>
    <t>Ikke-kumulativ eller kumulativ</t>
  </si>
  <si>
    <t>Konvertibel eller ikke konvertibel</t>
  </si>
  <si>
    <t>Ja, hvis pålagt av Finanstilsynet</t>
  </si>
  <si>
    <t>Hvis konvertibel, nivå(er) som utløser konvertering</t>
  </si>
  <si>
    <t>Hvis konvertibel, hel eller delvis</t>
  </si>
  <si>
    <t>Hvis konvertibel, konverteringskurs</t>
  </si>
  <si>
    <t>Hvis konvertibel, pliktig eller valgfri</t>
  </si>
  <si>
    <t>Pliktig</t>
  </si>
  <si>
    <t>Hvis konvertibel, oppgi instrumenttypen det konverteres til</t>
  </si>
  <si>
    <t>Hvis konvertibel, oppgi utsteder av instrumentene det konverteres til</t>
  </si>
  <si>
    <t>Vilkår om nedskrivning</t>
  </si>
  <si>
    <t>Hvis nedskrivning, nivå som utløser nedskrivning</t>
  </si>
  <si>
    <t>Hvis utsteders kapitaldekning faller under de til enhver tid gjeldende minstekrav, eller under andre fastsatte minstekrav.</t>
  </si>
  <si>
    <t>Hvis nedskrivning, hel eller delvis</t>
  </si>
  <si>
    <t>Helt eller delvis</t>
  </si>
  <si>
    <t>Hvis nedskrivning, med endelig virkning eller midlertidig</t>
  </si>
  <si>
    <t>Hvis midlertidig nedskrivning, beskrivelse av oppskrivningsmekanismen</t>
  </si>
  <si>
    <t>Prioritetsrekkefølge ved avvikling (oppgi instrumenttypen som har nærmeste bedre prioritet)</t>
  </si>
  <si>
    <t>Ansvarlig lånekapital (1)</t>
  </si>
  <si>
    <t>Usikret seniorgjeld</t>
  </si>
  <si>
    <t>Vilkår som gjør at instrumentet ikke kan medregnes etter overgangsperioden</t>
  </si>
  <si>
    <t>Nei, endringsadgang i låneavtalens punkt 3.9</t>
  </si>
  <si>
    <t>Hvis ja, spesifiser hvilke vilkår som ikke oppfyller nye krav</t>
  </si>
  <si>
    <t>Ren kjernekapital: Instrumenter og opptjent kapital</t>
  </si>
  <si>
    <t>Beløp på datoen for offentlig-gjøring</t>
  </si>
  <si>
    <t>Referanser til artikler i forordningen (CRR)</t>
  </si>
  <si>
    <t>Beløp omfattet av overgangs-regler</t>
  </si>
  <si>
    <t>Kapitalinstrumenter og tilhørende overkursfond</t>
  </si>
  <si>
    <t>herav: instrumenttype 1</t>
  </si>
  <si>
    <t>herav: instrumenttype 2</t>
  </si>
  <si>
    <t>herav: instrumenttype 3</t>
  </si>
  <si>
    <t>Opptjent egenkapital i form av tidligere års tilbakeholdte resultater</t>
  </si>
  <si>
    <t>Akkumulerte andre inntekter og kostnader og andre fond o.l.</t>
  </si>
  <si>
    <t>Avsetning for generell bankrisiko</t>
  </si>
  <si>
    <t>Rene kjernekapitalinstrumenter omfattet av overgangsbestemmelser</t>
  </si>
  <si>
    <t>Statlige innskudd av ren kjernekapital omfattet av overgangsbestemmelser</t>
  </si>
  <si>
    <t>Minoritetsinteresser</t>
  </si>
  <si>
    <t>Revidert delårsoverskudd fratrukket påregnelig skatt mv. og utbytte</t>
  </si>
  <si>
    <t>Ren kjernekapital før regulatoriske justeringer</t>
  </si>
  <si>
    <t>Sum rad 1 t.o.m. 5a</t>
  </si>
  <si>
    <t>Ren kjernekapital: Regulatoriske justeringer</t>
  </si>
  <si>
    <t>Verdijusteringer som følge av kravene om forsvarlig verdsettelse (negativt beløp)</t>
  </si>
  <si>
    <t>Immaterielle eiendeler redusert med utsatt skatt (negativt beløp)</t>
  </si>
  <si>
    <t>Tomt felt i EØS</t>
  </si>
  <si>
    <t>Utsatt skattefordel som ikke skyldes midlertidige forskjeller redusert med utsatt skatt som kan motregnes (negativt beløp)</t>
  </si>
  <si>
    <t>Verdiendringer på sikringsinstrumenter ved kontantstrømsikring</t>
  </si>
  <si>
    <t>Positive verdier av justert forventet tap etter kapitalkravsforskriften § 15-7 (tas inn som negativt beløp)</t>
  </si>
  <si>
    <t xml:space="preserve"> Økning i egenkapitalen knyttet til fremtidig inntekt grunnet verdipapiriserte eiendeler (negativt beløp)</t>
  </si>
  <si>
    <t xml:space="preserve"> Gevinster eller tap på gjeld målt til virkelig verdi som skyldes endringer i egen kredittverdighet</t>
  </si>
  <si>
    <t xml:space="preserve"> Overfinansiering av pensjonsforpliktelser (negativt beløp)</t>
  </si>
  <si>
    <t xml:space="preserve"> Direkte, indirekte og syntetiske beholdninger av egne rene kjernekapitalinstrumenter (negativt beløp)</t>
  </si>
  <si>
    <t>Beholdning av ren kjernekapital i annet selskap i finansiell sektor som har en gjensidig investering av ansvarlig kapital (negativt beløp)</t>
  </si>
  <si>
    <t>Direkte, indirekte og syntetiske beholdninger av ren kjernekapital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</si>
  <si>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ren kjernekapital i andre selskaper i finansiell sektor der institusjonen har vesentlige investeringer som samlet overstiger grensen på 10 %. Beløp regnet etter fradrag som er tillatt for korte posisjoner (negativt beløp).</t>
  </si>
  <si>
    <t>Poster som alternativt kan få 1250 % risikovekt (negativt beløp),</t>
  </si>
  <si>
    <t>herav: kvalifiserte eiendeler i selskap utenfor finansiell sektor (negativt beløp)</t>
  </si>
  <si>
    <t>herav: verdipapiriseringsposisjoner (negativt beløp)</t>
  </si>
  <si>
    <t>herav: motpartsrisiko for transaksjoner som ikke er avsluttet (negativt beløp)</t>
  </si>
  <si>
    <t>Utsatt skattefordel som skyldes midlertidige forskjeller og som overstiger unntaksgrensen på 10 %, redusert med utsatt skatt som kan motregnes (negativt beløp)</t>
  </si>
  <si>
    <t>Beløp som overstiger unntaksgrensen på 17,65 % (negativt beløp)</t>
  </si>
  <si>
    <t>herav: direkte, indirekte og syntetiske beholdninger av ren kjernekapital i andre selskaper i finansiell sektor der institusjonen har en vesentlig investering (negativt beløp)</t>
  </si>
  <si>
    <t>herav: utsatt skattefordel som skyldes midlertidige forskjeller (negativt beløp)</t>
  </si>
  <si>
    <t>Akkumulert underskudd i inneværende regnskapsår (negativt beløp)</t>
  </si>
  <si>
    <t>Påregnelig skatt relatert til rene kjernekapitalposter (negativt beløp)</t>
  </si>
  <si>
    <t>Justeringer i ren kjernekapital som følge av overgangsbestemmelser</t>
  </si>
  <si>
    <t>Overgangsbestemmelser for regulatoriske filtre relaterte til urealiserte gevinster og tap</t>
  </si>
  <si>
    <t>herav: filter for urealisert tap 1</t>
  </si>
  <si>
    <t>herav: filter for urealisert tap 2</t>
  </si>
  <si>
    <t>herav: filter for urealisert gevinst 1 (negativt beløp)</t>
  </si>
  <si>
    <t>herav: filter for urealisert gevinst 2 (negativt beløp)</t>
  </si>
  <si>
    <t>Beløp som skal trekkes fra eller legges til ren kjernekapital som følge av overgangsbestemmelser for andre filtre og fradrag</t>
  </si>
  <si>
    <t>Overskytende fradrag i annen godkjent kjernekapital (negativt beløp)</t>
  </si>
  <si>
    <t>Sum regulatoriske justeringer i ren kjernekapital</t>
  </si>
  <si>
    <t>Sum rad 7 t.o.m. 20a, 21, 22, 25a, 25b, 26 og 27</t>
  </si>
  <si>
    <t>Ren kjernekapital</t>
  </si>
  <si>
    <t>Rad 6 pluss rad 28 hvis beløpet i rad 28 er negativt, ellers minus</t>
  </si>
  <si>
    <t>Annen godkjent kjernekapital: Instrumenter</t>
  </si>
  <si>
    <t>herav: klassifisert som egenkapital etter gjeldende regnskapsstandard</t>
  </si>
  <si>
    <t>herav: klassifisert som gjeld etter gjeldende regnskapsstandard</t>
  </si>
  <si>
    <t>Fondsobligasjonskapital omfattet av overgangsbestemmelser</t>
  </si>
  <si>
    <t>Statlige innskudd av fondsobligasjonskapital omfattet av overgangsbestemmelser</t>
  </si>
  <si>
    <t>Fondsobligasjonskapital utstedt av datterselskaper til tredjeparter som kan medregnes i annen godkjent kjernekapital</t>
  </si>
  <si>
    <t>herav: instrumenter omfattet av overgangsbestemmelser</t>
  </si>
  <si>
    <t>Annen godkjent kjernekapital før regulatoriske justeringer</t>
  </si>
  <si>
    <t>Sum rad 30, 33 og 34</t>
  </si>
  <si>
    <t>Annen godkjent kjernekapital: Regulatoriske justeringer</t>
  </si>
  <si>
    <t>Direkte, indirekte og syntetiske beholdninger av egen fondsobligasjonskapital (negativt beløp)</t>
  </si>
  <si>
    <t>Beholdning av annen godkjent kjernekapital i annet selskap i finansiell sektor som har en gjensidig investering av ansvarlig kapital (negativt beløp)</t>
  </si>
  <si>
    <t>Direkte, indirekte og syntetiske beholdninger av fondsobligasjonskapital i andre selskaper i finansiell sektor der institusjonen ikke har en vesentlig investering. Beløp som overstiger grensen på 10 %, regnet etter fradrag som er tillatt for korte posisjoner (negativt beløp)</t>
  </si>
  <si>
    <t>Direkte, indirekte og syntetiske beholdninger av fondsobligasjonskapital i andre selskaper i finansiell sektor der institusjonen har en vesentlig investering. Beløp regnet etter fradrag som er tillatt for korte posisjoner (negativt beløp)</t>
  </si>
  <si>
    <t>Justeringer i annen godkjent kjernekapital som følge av overgangsbestemmelser</t>
  </si>
  <si>
    <t>Fradrag som skal gjøres i annen godkjent kjernekapital, i stedet for ren kjernekapital, som følge av overgangsbestemmelser (negativt beløp)</t>
  </si>
  <si>
    <t>herav: spesifiser de enkelte postene linje for linje</t>
  </si>
  <si>
    <t>Fradrag som skal gjøres i annen godkjent kjernekapital, i stedet for tilleggskapital, som følge av overgangsbestemmelser (negativt beløp)</t>
  </si>
  <si>
    <t>Beløp som skal trekkes fra eller legges til annen godkjent kjernekapital som følge av overgangsbestemmelser for andre filtre og fradrag</t>
  </si>
  <si>
    <t>herav: filter for urealisert tap</t>
  </si>
  <si>
    <t>herav: filter for urealisert gevinst (negativt beløp)</t>
  </si>
  <si>
    <t>herav: …</t>
  </si>
  <si>
    <t>Overskytende fradrag i tilleggskapital (negativt beløp)</t>
  </si>
  <si>
    <t>Sum regulatoriske justeringer i annen godkjent kjernekapital</t>
  </si>
  <si>
    <t>Sum rad 37 t.o.m. 41 og rad 42</t>
  </si>
  <si>
    <t>Rad 36 pluss rad 43. Gir fradrag fordi beløpet i rad 43 er negativt</t>
  </si>
  <si>
    <t>Kjernekapital</t>
  </si>
  <si>
    <t>Sum rad 29 og rad 44</t>
  </si>
  <si>
    <t>Tilleggskapital: instrumenter og avsetninger</t>
  </si>
  <si>
    <t>Tilleggskapital omfattet av overgangsbestemmelser</t>
  </si>
  <si>
    <t>Statlige innskudd av tilleggskapital omfattet av overgangsbestemmelser</t>
  </si>
  <si>
    <t>Ansvarlig lånekapital utstedt av datterselskaper til tredjeparter som kan medregnes i tilleggskapitalen</t>
  </si>
  <si>
    <t>Tallverdien av negative verdier av justert forventet tap</t>
  </si>
  <si>
    <t>Tilleggskapital før regulatoriske justeringer</t>
  </si>
  <si>
    <t>Sum rad 46 t.o.m. 48 og rad 50</t>
  </si>
  <si>
    <t>Tilleggskapital: Regulatoriske justeringer</t>
  </si>
  <si>
    <t>Direkte, indirekte og syntetiske beholdninger av egen ansvarlig lånekapital (negativt beløp)</t>
  </si>
  <si>
    <t>Beholdning av tilleggskapital i annet selskap i finansiell sektor som har en gjensidig investering av ansvarlig kapital (negativt beløp)</t>
  </si>
  <si>
    <t>Direkte, indirekte og syntetiske beholdninger av ansvarlig lånekapital i andre selskaper i finansiell sektor der institusjonen ikke har en vesentlig investering. Beløp som overstiger grensen på 10 %, regnet etter fradrag som er tillatt for korte posisjoner (negativt beløp)</t>
  </si>
  <si>
    <t>herav: nye beholdninger som ikke omfattes av overgangsbestemmelser</t>
  </si>
  <si>
    <t>herav: beholdninger fra før 1. januar 2013 omfattet av overgangsbestemmelser</t>
  </si>
  <si>
    <t>Direkte, indirekte og syntetiske beholdninger av ansvarlig lånekapital i andre selskaper i finansiell sektor der institusjonen har en vesentlig investering. Beløp regnet etter fradrag som er tillatt for korte posisjoner (negativt beløp)</t>
  </si>
  <si>
    <t>Justeringer i tilleggskapital som følge av overgangsbestemmelser (negativt beløp)</t>
  </si>
  <si>
    <t>Fradrag som skal gjøres i tilleggskapital, i stedet for ren kjernekapital, som følge av overgangsbestemmelser (negativt beløp)</t>
  </si>
  <si>
    <t>Fradrag som skal gjøres i tilleggskapital, i stedet for annen godkjent kjernekapital, som følge av overgangsbestemmelser (negativt beløp)</t>
  </si>
  <si>
    <t>Beløp som skal trekkes fra eller legges til tilleggskapitalen som følge av overgangsbestemmelser for filtre og andre fradrag</t>
  </si>
  <si>
    <t>herav: filter for urealisert gevinst</t>
  </si>
  <si>
    <t>herav:…</t>
  </si>
  <si>
    <t>Sum regulatoriske justeringer i tilleggskapital</t>
  </si>
  <si>
    <t>Sum rad 52 t.o.m. 54, rad 55 og 56</t>
  </si>
  <si>
    <t>Rad 51 pluss rad 57 hvis beløpet i rad 57 er negativt, ellers minus</t>
  </si>
  <si>
    <t>Sum rad 45 og rad 58</t>
  </si>
  <si>
    <t>Økning i beregningsgrunnlaget som følge av overgangsbestemmelser</t>
  </si>
  <si>
    <t>herav: beløp som ikke er trukket fra ren kjernekapital</t>
  </si>
  <si>
    <t>herav: beløp som ikke er trukket fra annen godkjent kjernekapital</t>
  </si>
  <si>
    <t>herav: beløp som ikke er trukket fra tilleggskapital</t>
  </si>
  <si>
    <t>Beregningsgrunnlag</t>
  </si>
  <si>
    <t>Kapitaldekning og buffere</t>
  </si>
  <si>
    <t>Ren kjernekapitaldekning</t>
  </si>
  <si>
    <t>Kjernekapitaldekning</t>
  </si>
  <si>
    <t>Kapitaldekning</t>
  </si>
  <si>
    <t>Kombinert bufferkrav som prosent av beregningsgrunnlaget</t>
  </si>
  <si>
    <t>herav: bevaringsbuffer</t>
  </si>
  <si>
    <t>herav: motsyklisk buffer</t>
  </si>
  <si>
    <t>herav: systemrisikobuffer</t>
  </si>
  <si>
    <t>herav: buffer for andre systemviktige institusjoner (O-SII-buffer)</t>
  </si>
  <si>
    <t>Ren kjernekapital tilgjengelig for oppfyllelse av bufferkrav</t>
  </si>
  <si>
    <t>Ikke relevant etter EØS-regler</t>
  </si>
  <si>
    <t>Beholdninger av ansvarlig kapital i andre selskaper i finansiell sektor der institusjonen har en ikke vesentlig investering, som samlet er under grensen på 10 %. Beløp regnet etter fradrag som er tillatt for korte posisjoner.</t>
  </si>
  <si>
    <t>Beholdninger av ren kjernekapital i andre selskaper i finansiell sektor der institusjonen har en vesentlig investering, som samlet er under grensen på 10 %. Beløp regnet etter fradrag som er tillatt for korte posisjoner.</t>
  </si>
  <si>
    <t>Utsatt skattefordel som skyldes midlertidige forskjeller redusert med utsatt skatt som kan motregnes, som er under grensen på 10 %.</t>
  </si>
  <si>
    <t>Grenser for medregning av avsetninger i tilleggskapitalen</t>
  </si>
  <si>
    <t>Generelle kredittrisikoreserver</t>
  </si>
  <si>
    <t>Grense for medregning av generelle kredittrisikoreserver i tilleggskapitalen</t>
  </si>
  <si>
    <t>Grense for medregning i tilleggskapitalen av overskytende regnskapsmessige nedskrivninger</t>
  </si>
  <si>
    <t>Kapitalinstrumenter omfattet av overgangsbestemmelser</t>
  </si>
  <si>
    <t>Grense for medregning av rene kjernekapitalinstrumenter omfattet av overgangsbestemmelser</t>
  </si>
  <si>
    <t>Overskytende ren kjernekapital omfattet av overgangsbestemmelser</t>
  </si>
  <si>
    <t>Grense for medregning av fondsobligasjonskapital omfattet av overgangsbestemmelser</t>
  </si>
  <si>
    <t>Overskytende fondsobligasjonskapital omfattet av overgangsbestemmelser</t>
  </si>
  <si>
    <t>Grense for medregning av ansvarlig lånekapital omfattet av overgangsbestemmelser</t>
  </si>
  <si>
    <t>Overskytende ansvarlig lånekapital omfattet av overgangsbestemmelser</t>
  </si>
  <si>
    <t>Generelle kreditt- engasjementer</t>
  </si>
  <si>
    <t>Verdipapiriserings-engasjementer</t>
  </si>
  <si>
    <t>Kapitalkrav</t>
  </si>
  <si>
    <t>Summen av lange og korte posisjoner i handelsporteføljen</t>
  </si>
  <si>
    <t>Verdien av engasjementer i handelsporteføljen for interne modeller</t>
  </si>
  <si>
    <t>Herav: Engasjementer i handelsporteføljen</t>
  </si>
  <si>
    <t>Totalt</t>
  </si>
  <si>
    <t>Vekter for kapitalkrav</t>
  </si>
  <si>
    <t>Motsyklisk kapitalbuffersats</t>
  </si>
  <si>
    <t>Rad</t>
  </si>
  <si>
    <t>Inndeling etter land</t>
  </si>
  <si>
    <t>Norge</t>
  </si>
  <si>
    <t>Danmark</t>
  </si>
  <si>
    <t>Sverige</t>
  </si>
  <si>
    <t xml:space="preserve">Geografisk fordeling av relevante kredittengasjementer </t>
  </si>
  <si>
    <t>Størrelsen på foretaksspesifikk motsyklisk kapitalbuffer</t>
  </si>
  <si>
    <t xml:space="preserve">Kolonne </t>
  </si>
  <si>
    <t>Samlet beregningsgrunnlag</t>
  </si>
  <si>
    <t>Foretaksspesifikk motsyklisk kapitalbuffersats</t>
  </si>
  <si>
    <t>Krav til foretaksspesifikk motsyklisk kapitalbuffer</t>
  </si>
  <si>
    <t>Godtgjørelse i EBK (NOK)</t>
  </si>
  <si>
    <t>Ledende ansatte</t>
  </si>
  <si>
    <t>Kontrollfunksjoner</t>
  </si>
  <si>
    <t>Andre ansatte</t>
  </si>
  <si>
    <t>Styrehonorar</t>
  </si>
  <si>
    <t>Risikotakere*</t>
  </si>
  <si>
    <t xml:space="preserve">*Ansatte med arbeidsoppgaver av vesentlig betydning for foretakets risikoeksponering </t>
  </si>
  <si>
    <t>Årlig</t>
  </si>
  <si>
    <t>Balanseført beløp</t>
  </si>
  <si>
    <t>Poster utenom balansen</t>
  </si>
  <si>
    <t xml:space="preserve">Eksponering før CCF og CRM </t>
  </si>
  <si>
    <t xml:space="preserve">Eksponering etter CCF og CRM </t>
  </si>
  <si>
    <t xml:space="preserve">RWA-er </t>
  </si>
  <si>
    <t>RWA-tetthet</t>
  </si>
  <si>
    <t>RWA-er and RWA-tetthet</t>
  </si>
  <si>
    <t>Risikovekt</t>
  </si>
  <si>
    <t xml:space="preserve">Eksponeringsklasser </t>
  </si>
  <si>
    <t>Eksponeringsklasser</t>
  </si>
  <si>
    <t>Standardisert metode (tall i tusen NOK)</t>
  </si>
  <si>
    <t>Internasjonale organisasjoner</t>
  </si>
  <si>
    <t xml:space="preserve">Foretak </t>
  </si>
  <si>
    <t>Institusjoner</t>
  </si>
  <si>
    <t>Multilaterale utviklingsbanker</t>
  </si>
  <si>
    <t>Obligasjoner med fortrinnsrett</t>
  </si>
  <si>
    <t>Detaljhandel</t>
  </si>
  <si>
    <t>Misligholdte eksponeringer</t>
  </si>
  <si>
    <t>Eksponeringer forbundet med særlig høy risiko</t>
  </si>
  <si>
    <t>Institusjoner og foretak med kortsiktig kredittvurdering</t>
  </si>
  <si>
    <t>Kollektive investeringsforetak</t>
  </si>
  <si>
    <t xml:space="preserve">Annet </t>
  </si>
  <si>
    <t xml:space="preserve">Fratrukket </t>
  </si>
  <si>
    <t xml:space="preserve">Totalt </t>
  </si>
  <si>
    <t xml:space="preserve">herav uklassifisert </t>
  </si>
  <si>
    <t xml:space="preserve">Øvrige engasjement </t>
  </si>
  <si>
    <t>Kredittrisikoeksponering og effekten av CRM (tall i tusen NOK)</t>
  </si>
  <si>
    <t xml:space="preserve">Uvektet kjernekapitalandel </t>
  </si>
  <si>
    <t>Gjeldende verdi</t>
  </si>
  <si>
    <t>Sum eiendeler i henhold til publisert regnskap</t>
  </si>
  <si>
    <t>Justering for enheter som konsolideres for regnskapsmessige formål, men er utenfor rammen av myndighetspålagt konsolidering</t>
  </si>
  <si>
    <t>Justeringer for derivater</t>
  </si>
  <si>
    <t>Justering for verdipapirfinansieringstransaksjoner (SFT-er)</t>
  </si>
  <si>
    <t>Andre justeringer</t>
  </si>
  <si>
    <t>Sum eksponeringsmål knyttet til uvektet kjernekapitalandel</t>
  </si>
  <si>
    <t>Balanseførte eksponeringer (eksklusive derivater og SFT-er)</t>
  </si>
  <si>
    <t>Balanseposter (eksklusive derivater, SFT-er og forvaltede eiendeler, men inkludert sikkerhet)</t>
  </si>
  <si>
    <t>Derivateksponeringer</t>
  </si>
  <si>
    <t>Gjenanskaffelseskostnad knyttet til alle derivattransaksjoner (dvs. netto for kvalifisert kontantvariasjonsmargin)</t>
  </si>
  <si>
    <t>Oppgrossing for derivatsikkerhet gitt der det trekkes fra de balanseførte eiendelene i henhold til gjeldende regnskapsramme</t>
  </si>
  <si>
    <t>(Fradrag av fordringer for kontantvariasjonsmargin gitt i derivattransaksjoner)</t>
  </si>
  <si>
    <t>(Unntatt CCP-delen av kundeavregnet handelseksponering)</t>
  </si>
  <si>
    <t>Justert effektiv estimert verdi av skriftlige kredittderivater</t>
  </si>
  <si>
    <t>(Justerte effektive estimerte mellomregninger og tilleggsavdrag for skriftlige kredittderivater)</t>
  </si>
  <si>
    <t>SFT-eksponeringer</t>
  </si>
  <si>
    <t>Brutto SFT-eiendeler (uten innregning av motkrav), etter justering for salgsregnskapstransaksjoner</t>
  </si>
  <si>
    <t>(Nettobeløp for kontantgjeld og kontantfordringer på brutto SFT-eiendeler)</t>
  </si>
  <si>
    <t>Eksponeringer knyttet til agenttransaksjoner</t>
  </si>
  <si>
    <t>(Justeringer for omregning til kredittekvivalente beløp)</t>
  </si>
  <si>
    <t>CRR eksponering knyttet til uvektet kjernekapitalandel</t>
  </si>
  <si>
    <t>Konsolideringsomfang (solo/konsolidert)</t>
  </si>
  <si>
    <t>Sum uvektet verdi</t>
  </si>
  <si>
    <t xml:space="preserve">Sum vektet verdi </t>
  </si>
  <si>
    <t>Sum uvektet verdi NOK</t>
  </si>
  <si>
    <t>Sum vektet verdi NOK</t>
  </si>
  <si>
    <t>Sum uvektet verdi EUR</t>
  </si>
  <si>
    <t>Sum vektet verdi EUR</t>
  </si>
  <si>
    <t>LIKVIDE MIDLER AV HØY KVALITET</t>
  </si>
  <si>
    <t>Sum likvide midler av høy kvalitet (HQLA)</t>
  </si>
  <si>
    <t>Stabile innskudd</t>
  </si>
  <si>
    <t>Mindre stabile innskudd</t>
  </si>
  <si>
    <t>Usikret kapitalfremskaffelse på kapitalmarkedet</t>
  </si>
  <si>
    <t>Operasjonelle innskudd (alle motparter) og innskudd i nettverk av kooperative banker</t>
  </si>
  <si>
    <t>Ikke-operasjonelle innskudd (alle motparter)</t>
  </si>
  <si>
    <t>Usikret gjeld</t>
  </si>
  <si>
    <t>Sikret kapitalfremskaffelse på kapitalmarkedet</t>
  </si>
  <si>
    <t xml:space="preserve">Tilleggskrav </t>
  </si>
  <si>
    <t>Kreditt- og likviditetsfasiliteter</t>
  </si>
  <si>
    <t>Andre kontraktsmessige finansieringsforpliktelser</t>
  </si>
  <si>
    <t>Andre betingede finansieringsforpliktelser</t>
  </si>
  <si>
    <t>SUM JUSTERT VERDI</t>
  </si>
  <si>
    <t xml:space="preserve">      Lån på forespørsel</t>
  </si>
  <si>
    <t>Egenkapitalinstrumenter</t>
  </si>
  <si>
    <t>Obligasjoner</t>
  </si>
  <si>
    <t>Utlån og forskudd annet enn lån på forespørsel</t>
  </si>
  <si>
    <t>Sikkerhet mottatt (tall i tusen NOK)</t>
  </si>
  <si>
    <t>Sikkerhet mottatt av den rapporterende institusjonen</t>
  </si>
  <si>
    <t>Annen sikkerhet mottatt</t>
  </si>
  <si>
    <t>Kilder til pantsettelse (tall i tusen NOK)</t>
  </si>
  <si>
    <t>Samsvarende forpliktelser, betingede forpliktelser eller verdipapirer utlånt</t>
  </si>
  <si>
    <t>Balanseført verdi av utvalgte finansielle forpliktelser</t>
  </si>
  <si>
    <t xml:space="preserve"> Standardisert skjema for offentliggjøring av informasjon i henhold til kommisjonsforordning (EU) 2013/1423</t>
  </si>
  <si>
    <t xml:space="preserve"> Standardiserte skjemaer for offentliggjøring av informasjon i henhold til kommisjonsforordning (EU) 2015/1555</t>
  </si>
  <si>
    <t xml:space="preserve"> Standardiserte skjemaer for offentliggjøring av informasjon i henhold til kommisjonsforordning (EU) 2016/200</t>
  </si>
  <si>
    <t xml:space="preserve"> Standardiserte skjemaer for offentliggjøring av informasjon i henhold til kommisjonsforordning (EU) 2017/2295</t>
  </si>
  <si>
    <t xml:space="preserve"> Standardisert skjema (EU LIQ1) for offentliggjøring av kvantitativ LCR-informasjon i henhold til EBA/GL/2017/01 som supplerer Artikkel 431 nr. 1 bokstav f i forordning (EU) 575/201 </t>
  </si>
  <si>
    <t xml:space="preserve"> Standardiserte skjemaer (EU CR4 &amp; EU CR5) for offentliggjøring av informasjon i henhold til EBA/GL/2016/11, versjon 2</t>
  </si>
  <si>
    <t xml:space="preserve">Kjernekapital </t>
  </si>
  <si>
    <t>Eksponeringer utenom balansen ved brutto estimert verdi</t>
  </si>
  <si>
    <t>Kredittrisikoeksponering (knyttet til motpartsrisiko) for SFT-eiendeler</t>
  </si>
  <si>
    <t>(Egenkapitalverdi trukket ved fastsettelse av kjernekapital)</t>
  </si>
  <si>
    <t>Offentliggjøring av uvektet kjernekapitalandel (tall i tusen NOK)</t>
  </si>
  <si>
    <t>Justering for poster utenom balansen (dvs. omregning til kredittekvivalente beløp for eksponeringer utenom balansen)</t>
  </si>
  <si>
    <t>(Justering for forvaltede eiendeler balanseført i henhold til gjeldende regnskapsrammer, men utelatt fra eksponeringsmålet for uvektet kjernekapitalandel i samsvar med artikkel 429 nr. 13 i forordning (EU) nr. 575/2013)</t>
  </si>
  <si>
    <t>LIKVIDITETSRESERVE (%)</t>
  </si>
  <si>
    <t>Egne obligasjoner utstedt annet enn egne OMF eller ABS</t>
  </si>
  <si>
    <t>Norske og utenlandske lokale/regionale myndigheter</t>
  </si>
  <si>
    <t>Stater og sentralbanker</t>
  </si>
  <si>
    <t xml:space="preserve">Offentlige foretak </t>
  </si>
  <si>
    <t>Lån med pantesikkerhet i boligeiendom</t>
  </si>
  <si>
    <t>Sum</t>
  </si>
  <si>
    <t>Standardisert skjema for sammensetning av ansvarlig kapital (tall i tusen NOK)</t>
  </si>
  <si>
    <t xml:space="preserve">Avtalevilkår for ansvarlig kapital </t>
  </si>
  <si>
    <t>Sammensetning av ansvarlig kapital</t>
  </si>
  <si>
    <t>Avtalevilkår for ansvarlig kapital</t>
  </si>
  <si>
    <t>Valuta og enhet (NOK thousand)</t>
  </si>
  <si>
    <t>Sikkerhetsstilte/ikke-sikkerhetsstilte eiendeler</t>
  </si>
  <si>
    <t>Sikkerhetsstilte og ikke-sikkerhetsstilte eiendeler (tall i tusen NOK)</t>
  </si>
  <si>
    <t>Bokført verdi av sikkerhetsstilte eiendeler</t>
  </si>
  <si>
    <t>Virkelig verdi av sikkerhetsstilte eiendeler</t>
  </si>
  <si>
    <t>Bokført verdi av ikke-sikkerhetsstilte eiendeler</t>
  </si>
  <si>
    <t>Virkelig verdi av ikke-sikkerhetsstilte eiendeler</t>
  </si>
  <si>
    <t xml:space="preserve">herav kvalifisert EHQLA og HQLA </t>
  </si>
  <si>
    <t>herav EHQLA og HQLA</t>
  </si>
  <si>
    <t>herav: obligasjoner med fortrinnsrett</t>
  </si>
  <si>
    <t>herav: ABS</t>
  </si>
  <si>
    <t>herav: utstedt av offentlige myndigheter</t>
  </si>
  <si>
    <t>herav: utstedt av finanskonserner</t>
  </si>
  <si>
    <t>herav: utstedt av ikke-finanskonsern</t>
  </si>
  <si>
    <t>herav: huslån</t>
  </si>
  <si>
    <t>herav: utstedt av ikke-finanskonserner</t>
  </si>
  <si>
    <t xml:space="preserve">SUM EIENDELER, SIKKERHET MOTTATT OG EGNE OBLIGASJONER UTSTEDT </t>
  </si>
  <si>
    <t xml:space="preserve">        herav: obligasjoner med fortrinnsrett</t>
  </si>
  <si>
    <t>Ikke-sikkerhetsstilt</t>
  </si>
  <si>
    <t>Virkelig verdi av sikkerhet mottatt eller egne obligasjoner utstedt tilgjengelig for sikkerhetstillelse</t>
  </si>
  <si>
    <t xml:space="preserve">Virkelig verdi av mottatt sikkerhet eller egne obligasjoner utstedt </t>
  </si>
  <si>
    <t>Eiendeler, sikkerhet mottatt og egne obligasjoner utstedt annet enn OMF og sikkerhetsstilte ABS-er</t>
  </si>
  <si>
    <t>Innskudd fra detaljhandels- og små bedriftskunder, herav:</t>
  </si>
  <si>
    <t>Herav: Verdipapiriserings-engasjementer</t>
  </si>
  <si>
    <t>Herav: Generelle kreditt-engasjementer</t>
  </si>
  <si>
    <t>Engasjements-beløp for IRB</t>
  </si>
  <si>
    <t>Engasjements-beløp for SA</t>
  </si>
  <si>
    <t>Engasjementer i handelsporteføljen</t>
  </si>
  <si>
    <t>Avstemmingssammendrag av regnskapsmessige eiendeler og eksponering knyttet til uvektet kjernekapitalandel (tall i tusen NOK)</t>
  </si>
  <si>
    <t>Sum balanseførte eksponeringer (eksklusive derivater, SFT-er og forvaltede eiendeler) (sum rad 1 og 2)</t>
  </si>
  <si>
    <t>Sum derivateksponeringer (sum rad 4 til 10)</t>
  </si>
  <si>
    <t>Sum eksponeringer for verdipapirfinansieringstransaksjoner (sum rad 12 til 15)</t>
  </si>
  <si>
    <t xml:space="preserve">Sikkerhetsstilte/ikke-sikkerhetsstilte eiendeler </t>
  </si>
  <si>
    <t>Kapital og totalt eksponeringsmål</t>
  </si>
  <si>
    <t>Totalt eksponeringsmål knyttet til uvektet kjernekapitalandel (sum rad 3, 11, 16 og 19)</t>
  </si>
  <si>
    <t>Øvrige eksponeringer utenom balansen</t>
  </si>
  <si>
    <t>Øvrige eksponeringer utenom balansen (sum rad 17 og 18)</t>
  </si>
  <si>
    <t>Den rapporterende institusjonens eiendeler</t>
  </si>
  <si>
    <t>Øvrige eiendeler</t>
  </si>
  <si>
    <t>UTBETALINGER</t>
  </si>
  <si>
    <t>SUM UTBETALINGER</t>
  </si>
  <si>
    <t>INNBETALINGER</t>
  </si>
  <si>
    <t>Andre innbetalinger</t>
  </si>
  <si>
    <t>SUM INNBETALINGER</t>
  </si>
  <si>
    <t>SUM NETTOUTBETALINGER</t>
  </si>
  <si>
    <t xml:space="preserve">LIKVIDITETSRESERVE </t>
  </si>
  <si>
    <t>Innbetalinger fra fullt innfridde eksponeringer</t>
  </si>
  <si>
    <t>Utbetalinger knyttet til derivateksponeringer og andre krav til sikkerhet</t>
  </si>
  <si>
    <t>Utbetalinger knyttet til tap av finansiering på gjeldsprodukter</t>
  </si>
  <si>
    <t>Tilleggsverdi for PFE knyttet til alle derivattransaksjoner (markedsverdimetoden)</t>
  </si>
  <si>
    <t>Sikret utlån (f.eks. omvendte gjenkjøpsavtaler)</t>
  </si>
  <si>
    <t xml:space="preserve">Innskudd og utlån på anfordring </t>
  </si>
  <si>
    <t>Utlån og fordringer annet enn innskudd og utlån på anfordring</t>
  </si>
  <si>
    <t xml:space="preserve">Ordinær call: 27. september 2024 Regulatorisk eller skatterelatert call: Henviser til låneavtalens punkt 3.7 Innløsningsbeløp er 100 % av pålydende. Kan justeres ved nedskriving/konvertering. </t>
  </si>
  <si>
    <t>3 måneder NIBOR + 1,55 prosentpoeng p.a.</t>
  </si>
  <si>
    <t>NO0010864333</t>
  </si>
  <si>
    <t xml:space="preserve"> Offentliggjøring av informasjon i henhold til CRR atikkel 450</t>
  </si>
  <si>
    <t>Fast godtgjørelse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</si>
</sst>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-* #,##0_-;\-* #,##0_-;_-* &quot;-&quot;??_-;_-@_-"/>
    <numFmt numFmtId="166" formatCode="_(* #,##0_);_(* \(#,##0\);_(* &quot;-&quot;_);_(@_)"/>
    <numFmt numFmtId="167" formatCode="0.0\ %"/>
    <numFmt numFmtId="168" formatCode="_-* #,##0.0000_-;\-* #,##0.0000_-;_-* &quot;-&quot;??_-;_-@_-"/>
    <numFmt numFmtId="169" formatCode="_(* #,##0.00_);_(* \(#,##0.00\);_(* &quot;-&quot;??_);_(@_)"/>
    <numFmt numFmtId="170" formatCode="_ * #,##0_ ;_ * \-#,##0_ ;_ * &quot;-&quot;??_ ;_ @_ "/>
    <numFmt numFmtId="171" formatCode="[$-414]d/\ mmmm\ yyyy;@"/>
    <numFmt numFmtId="172" formatCode="_-* #,##0.00000_-;\-* #,##0.00000_-;_-* &quot;-&quot;??_-;_-@_-"/>
  </numFmts>
  <fonts count="28" x14ac:knownFonts="1">
    <font>
      <sz val="11"/>
      <color theme="1"/>
      <name val="Lucida Sans Unicode"/>
      <family val="2"/>
      <scheme val="minor"/>
    </font>
    <font>
      <sz val="10"/>
      <color theme="1"/>
      <name val="Arial"/>
      <family val="2"/>
    </font>
    <font>
      <sz val="11"/>
      <color theme="1"/>
      <name val="Lucida Sans Unicode"/>
      <family val="2"/>
      <scheme val="minor"/>
    </font>
    <font>
      <sz val="11"/>
      <color theme="1"/>
      <name val="Lucida Sans"/>
      <family val="2"/>
    </font>
    <font>
      <sz val="10"/>
      <name val="Arial"/>
      <family val="2"/>
    </font>
    <font>
      <b/>
      <sz val="10"/>
      <color theme="0"/>
      <name val="Lucida Sans"/>
      <family val="2"/>
    </font>
    <font>
      <b/>
      <sz val="10"/>
      <color theme="1"/>
      <name val="Lucida Sans"/>
      <family val="2"/>
    </font>
    <font>
      <sz val="10"/>
      <color theme="1"/>
      <name val="Lucida Sans"/>
      <family val="2"/>
    </font>
    <font>
      <b/>
      <sz val="10"/>
      <name val="Lucida Sans"/>
      <family val="2"/>
    </font>
    <font>
      <b/>
      <sz val="11"/>
      <color theme="1"/>
      <name val="Lucida Sans Unicode"/>
      <family val="2"/>
      <scheme val="minor"/>
    </font>
    <font>
      <sz val="10"/>
      <color theme="1"/>
      <name val="Lucida Sans Unicode"/>
      <family val="2"/>
      <scheme val="minor"/>
    </font>
    <font>
      <i/>
      <sz val="10"/>
      <color theme="1"/>
      <name val="Lucida Sans"/>
      <family val="2"/>
    </font>
    <font>
      <sz val="10"/>
      <color theme="0" tint="-0.499984740745262"/>
      <name val="Lucida Sans"/>
      <family val="2"/>
    </font>
    <font>
      <sz val="16"/>
      <color theme="1"/>
      <name val="Lucida Sans"/>
      <family val="2"/>
    </font>
    <font>
      <b/>
      <sz val="16"/>
      <color theme="1"/>
      <name val="Lucida Sans"/>
      <family val="2"/>
    </font>
    <font>
      <sz val="11"/>
      <color theme="5"/>
      <name val="Lucida Sans Unicode"/>
      <family val="2"/>
      <scheme val="minor"/>
    </font>
    <font>
      <sz val="12"/>
      <color theme="5"/>
      <name val="Lucida Sans Unicode"/>
      <family val="2"/>
      <scheme val="minor"/>
    </font>
    <font>
      <b/>
      <sz val="12"/>
      <color theme="5"/>
      <name val="Lucida Sans Unicode"/>
      <family val="2"/>
      <scheme val="minor"/>
    </font>
    <font>
      <sz val="36"/>
      <color theme="2"/>
      <name val="Eika Bold"/>
      <family val="3"/>
    </font>
    <font>
      <b/>
      <sz val="16"/>
      <name val="Lucida Sans"/>
      <family val="2"/>
    </font>
    <font>
      <u/>
      <sz val="12"/>
      <color theme="5"/>
      <name val="Lucida Sans Unicode"/>
      <family val="2"/>
      <scheme val="minor"/>
    </font>
    <font>
      <sz val="10"/>
      <name val="Lucida Sans"/>
      <family val="2"/>
    </font>
    <font>
      <i/>
      <sz val="10"/>
      <color rgb="FFFF0000"/>
      <name val="Lucida Sans"/>
      <family val="2"/>
    </font>
    <font>
      <sz val="11"/>
      <color rgb="FFFF0000"/>
      <name val="Lucida Sans Unicode"/>
      <family val="2"/>
      <scheme val="minor"/>
    </font>
    <font>
      <i/>
      <sz val="10"/>
      <name val="Lucida Sans"/>
      <family val="2"/>
    </font>
    <font>
      <sz val="10"/>
      <color rgb="FFFF0000"/>
      <name val="Lucida Sans"/>
      <family val="2"/>
    </font>
    <font>
      <b/>
      <sz val="10"/>
      <color theme="0"/>
      <name val="Lucida Sans Unicode"/>
      <family val="2"/>
      <scheme val="minor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4F5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4" fillId="0" borderId="0">
      <alignment vertical="center"/>
    </xf>
    <xf numFmtId="3" fontId="4" fillId="7" borderId="3" applyFont="0">
      <alignment horizontal="right" vertical="center"/>
      <protection locked="0"/>
    </xf>
    <xf numFmtId="0" fontId="2" fillId="0" borderId="0"/>
    <xf numFmtId="16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27" fillId="0" borderId="0" applyFont="0" applyFill="0" applyBorder="0" applyAlignment="0" applyProtection="0"/>
  </cellStyleXfs>
  <cellXfs count="271">
    <xf numFmtId="0" fontId="0" fillId="0" borderId="0" xfId="0"/>
    <xf numFmtId="0" fontId="0" fillId="0" borderId="0" xfId="0" applyAlignment="1">
      <alignment wrapText="1"/>
    </xf>
    <xf numFmtId="0" fontId="7" fillId="0" borderId="0" xfId="0" applyFont="1"/>
    <xf numFmtId="0" fontId="7" fillId="0" borderId="3" xfId="0" applyFont="1" applyBorder="1" applyAlignment="1">
      <alignment wrapText="1"/>
    </xf>
    <xf numFmtId="0" fontId="9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3" xfId="0" applyFont="1" applyBorder="1"/>
    <xf numFmtId="0" fontId="7" fillId="0" borderId="0" xfId="0" applyFont="1" applyAlignment="1">
      <alignment wrapText="1"/>
    </xf>
    <xf numFmtId="0" fontId="6" fillId="0" borderId="3" xfId="0" applyFont="1" applyBorder="1" applyAlignment="1">
      <alignment wrapText="1"/>
    </xf>
    <xf numFmtId="0" fontId="10" fillId="0" borderId="0" xfId="0" applyFont="1"/>
    <xf numFmtId="0" fontId="7" fillId="3" borderId="3" xfId="0" applyFont="1" applyFill="1" applyBorder="1" applyAlignment="1">
      <alignment wrapText="1"/>
    </xf>
    <xf numFmtId="0" fontId="11" fillId="0" borderId="3" xfId="0" applyFont="1" applyBorder="1" applyAlignment="1">
      <alignment horizontal="left" wrapText="1" indent="1"/>
    </xf>
    <xf numFmtId="0" fontId="6" fillId="3" borderId="3" xfId="0" applyFont="1" applyFill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165" fontId="7" fillId="3" borderId="3" xfId="1" applyNumberFormat="1" applyFont="1" applyFill="1" applyBorder="1" applyAlignment="1">
      <alignment wrapText="1"/>
    </xf>
    <xf numFmtId="165" fontId="7" fillId="0" borderId="3" xfId="1" applyNumberFormat="1" applyFont="1" applyBorder="1" applyAlignment="1">
      <alignment wrapText="1"/>
    </xf>
    <xf numFmtId="165" fontId="12" fillId="6" borderId="3" xfId="1" applyNumberFormat="1" applyFont="1" applyFill="1" applyBorder="1" applyAlignment="1">
      <alignment wrapText="1"/>
    </xf>
    <xf numFmtId="165" fontId="8" fillId="3" borderId="3" xfId="1" applyNumberFormat="1" applyFont="1" applyFill="1" applyBorder="1" applyAlignment="1">
      <alignment wrapText="1"/>
    </xf>
    <xf numFmtId="165" fontId="8" fillId="6" borderId="3" xfId="1" applyNumberFormat="1" applyFont="1" applyFill="1" applyBorder="1" applyAlignment="1">
      <alignment wrapText="1"/>
    </xf>
    <xf numFmtId="9" fontId="8" fillId="3" borderId="3" xfId="2" applyFont="1" applyFill="1" applyBorder="1" applyAlignment="1">
      <alignment wrapText="1"/>
    </xf>
    <xf numFmtId="0" fontId="7" fillId="0" borderId="0" xfId="0" applyFont="1" applyAlignment="1"/>
    <xf numFmtId="0" fontId="11" fillId="0" borderId="0" xfId="0" applyFont="1"/>
    <xf numFmtId="0" fontId="5" fillId="4" borderId="18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left" vertical="center" wrapText="1"/>
    </xf>
    <xf numFmtId="165" fontId="7" fillId="0" borderId="25" xfId="1" applyNumberFormat="1" applyFont="1" applyBorder="1" applyAlignment="1">
      <alignment horizontal="right" wrapText="1"/>
    </xf>
    <xf numFmtId="0" fontId="7" fillId="0" borderId="25" xfId="0" applyFont="1" applyBorder="1" applyAlignment="1">
      <alignment wrapText="1"/>
    </xf>
    <xf numFmtId="0" fontId="7" fillId="0" borderId="25" xfId="0" applyFont="1" applyBorder="1" applyAlignment="1">
      <alignment horizontal="left" wrapText="1" inden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wrapText="1"/>
    </xf>
    <xf numFmtId="165" fontId="7" fillId="0" borderId="26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horizontal="right"/>
    </xf>
    <xf numFmtId="0" fontId="5" fillId="5" borderId="17" xfId="0" applyFont="1" applyFill="1" applyBorder="1" applyAlignment="1">
      <alignment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  <xf numFmtId="165" fontId="7" fillId="0" borderId="26" xfId="1" applyNumberFormat="1" applyFont="1" applyBorder="1" applyAlignment="1">
      <alignment wrapText="1"/>
    </xf>
    <xf numFmtId="165" fontId="7" fillId="0" borderId="0" xfId="1" applyNumberFormat="1" applyFont="1"/>
    <xf numFmtId="0" fontId="5" fillId="5" borderId="10" xfId="0" applyFont="1" applyFill="1" applyBorder="1" applyAlignment="1">
      <alignment wrapText="1"/>
    </xf>
    <xf numFmtId="0" fontId="5" fillId="5" borderId="10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wrapText="1"/>
    </xf>
    <xf numFmtId="0" fontId="7" fillId="0" borderId="26" xfId="0" applyFont="1" applyBorder="1" applyAlignment="1">
      <alignment horizontal="left" wrapText="1" indent="1"/>
    </xf>
    <xf numFmtId="0" fontId="5" fillId="5" borderId="8" xfId="0" applyFont="1" applyFill="1" applyBorder="1"/>
    <xf numFmtId="0" fontId="7" fillId="0" borderId="24" xfId="0" applyFont="1" applyBorder="1"/>
    <xf numFmtId="165" fontId="7" fillId="0" borderId="24" xfId="1" applyNumberFormat="1" applyFont="1" applyBorder="1"/>
    <xf numFmtId="0" fontId="7" fillId="0" borderId="25" xfId="0" applyFont="1" applyBorder="1"/>
    <xf numFmtId="165" fontId="7" fillId="0" borderId="25" xfId="1" applyNumberFormat="1" applyFont="1" applyBorder="1"/>
    <xf numFmtId="0" fontId="7" fillId="0" borderId="26" xfId="0" applyFont="1" applyBorder="1"/>
    <xf numFmtId="165" fontId="7" fillId="0" borderId="26" xfId="1" applyNumberFormat="1" applyFont="1" applyBorder="1"/>
    <xf numFmtId="165" fontId="7" fillId="0" borderId="3" xfId="1" applyNumberFormat="1" applyFont="1" applyBorder="1"/>
    <xf numFmtId="0" fontId="5" fillId="5" borderId="34" xfId="0" applyFont="1" applyFill="1" applyBorder="1"/>
    <xf numFmtId="0" fontId="7" fillId="0" borderId="3" xfId="0" applyFont="1" applyBorder="1" applyAlignment="1">
      <alignment horizontal="right" wrapText="1"/>
    </xf>
    <xf numFmtId="0" fontId="7" fillId="0" borderId="26" xfId="0" applyFont="1" applyBorder="1" applyAlignment="1">
      <alignment horizontal="right" wrapText="1"/>
    </xf>
    <xf numFmtId="43" fontId="7" fillId="0" borderId="3" xfId="1" applyFont="1" applyBorder="1" applyAlignment="1">
      <alignment horizontal="right" wrapText="1"/>
    </xf>
    <xf numFmtId="165" fontId="7" fillId="0" borderId="3" xfId="1" applyNumberFormat="1" applyFont="1" applyBorder="1" applyAlignment="1">
      <alignment horizontal="right" wrapText="1"/>
    </xf>
    <xf numFmtId="0" fontId="5" fillId="5" borderId="10" xfId="0" applyFont="1" applyFill="1" applyBorder="1"/>
    <xf numFmtId="0" fontId="5" fillId="5" borderId="10" xfId="0" applyFont="1" applyFill="1" applyBorder="1" applyAlignment="1"/>
    <xf numFmtId="0" fontId="5" fillId="5" borderId="18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7" fillId="0" borderId="24" xfId="1" applyNumberFormat="1" applyFont="1" applyBorder="1" applyAlignment="1"/>
    <xf numFmtId="165" fontId="7" fillId="0" borderId="26" xfId="1" applyNumberFormat="1" applyFont="1" applyBorder="1" applyAlignment="1"/>
    <xf numFmtId="0" fontId="5" fillId="5" borderId="28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9" fontId="7" fillId="0" borderId="0" xfId="2" applyFont="1"/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165" fontId="5" fillId="5" borderId="16" xfId="1" applyNumberFormat="1" applyFont="1" applyFill="1" applyBorder="1"/>
    <xf numFmtId="0" fontId="5" fillId="5" borderId="21" xfId="0" applyFont="1" applyFill="1" applyBorder="1"/>
    <xf numFmtId="165" fontId="5" fillId="5" borderId="8" xfId="1" applyNumberFormat="1" applyFont="1" applyFill="1" applyBorder="1"/>
    <xf numFmtId="0" fontId="15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vertical="center"/>
    </xf>
    <xf numFmtId="0" fontId="7" fillId="0" borderId="24" xfId="0" applyFont="1" applyBorder="1" applyAlignment="1">
      <alignment wrapText="1"/>
    </xf>
    <xf numFmtId="0" fontId="7" fillId="0" borderId="24" xfId="0" applyFont="1" applyBorder="1" applyAlignment="1">
      <alignment horizontal="right" wrapText="1"/>
    </xf>
    <xf numFmtId="0" fontId="5" fillId="5" borderId="15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left" vertical="center" wrapText="1"/>
    </xf>
    <xf numFmtId="0" fontId="5" fillId="5" borderId="37" xfId="0" applyFont="1" applyFill="1" applyBorder="1" applyAlignment="1">
      <alignment horizontal="center" vertical="center"/>
    </xf>
    <xf numFmtId="0" fontId="6" fillId="0" borderId="8" xfId="0" applyFont="1" applyBorder="1" applyAlignment="1">
      <alignment wrapText="1"/>
    </xf>
    <xf numFmtId="0" fontId="5" fillId="5" borderId="15" xfId="0" applyFont="1" applyFill="1" applyBorder="1" applyAlignment="1">
      <alignment wrapText="1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0" xfId="0" applyFont="1" applyFill="1" applyBorder="1" applyAlignment="1"/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0" fillId="0" borderId="0" xfId="0" applyAlignment="1"/>
    <xf numFmtId="165" fontId="6" fillId="3" borderId="3" xfId="1" applyNumberFormat="1" applyFont="1" applyFill="1" applyBorder="1" applyAlignment="1">
      <alignment wrapText="1"/>
    </xf>
    <xf numFmtId="165" fontId="6" fillId="3" borderId="3" xfId="1" applyNumberFormat="1" applyFont="1" applyFill="1" applyBorder="1" applyAlignment="1">
      <alignment horizontal="right" wrapText="1"/>
    </xf>
    <xf numFmtId="0" fontId="7" fillId="0" borderId="0" xfId="0" applyFont="1" applyAlignment="1">
      <alignment horizontal="right"/>
    </xf>
    <xf numFmtId="0" fontId="7" fillId="2" borderId="0" xfId="0" applyFont="1" applyFill="1" applyBorder="1" applyAlignment="1">
      <alignment horizontal="right" vertical="center"/>
    </xf>
    <xf numFmtId="0" fontId="0" fillId="0" borderId="0" xfId="0" applyAlignment="1">
      <alignment horizontal="right"/>
    </xf>
    <xf numFmtId="166" fontId="7" fillId="0" borderId="25" xfId="1" applyNumberFormat="1" applyFont="1" applyFill="1" applyBorder="1" applyAlignment="1">
      <alignment horizontal="center" wrapText="1"/>
    </xf>
    <xf numFmtId="43" fontId="7" fillId="0" borderId="25" xfId="1" applyNumberFormat="1" applyFont="1" applyBorder="1" applyAlignment="1"/>
    <xf numFmtId="43" fontId="7" fillId="0" borderId="25" xfId="1" applyNumberFormat="1" applyFont="1" applyBorder="1"/>
    <xf numFmtId="168" fontId="7" fillId="0" borderId="25" xfId="1" applyNumberFormat="1" applyFont="1" applyBorder="1"/>
    <xf numFmtId="9" fontId="5" fillId="5" borderId="18" xfId="2" applyFont="1" applyFill="1" applyBorder="1" applyAlignment="1">
      <alignment horizontal="center" vertical="center"/>
    </xf>
    <xf numFmtId="9" fontId="5" fillId="5" borderId="23" xfId="2" applyFont="1" applyFill="1" applyBorder="1" applyAlignment="1">
      <alignment horizontal="center" vertical="center"/>
    </xf>
    <xf numFmtId="165" fontId="7" fillId="0" borderId="24" xfId="1" applyNumberFormat="1" applyFont="1" applyFill="1" applyBorder="1" applyAlignment="1"/>
    <xf numFmtId="165" fontId="7" fillId="0" borderId="25" xfId="1" applyNumberFormat="1" applyFont="1" applyFill="1" applyBorder="1" applyAlignment="1"/>
    <xf numFmtId="0" fontId="6" fillId="3" borderId="24" xfId="0" applyFont="1" applyFill="1" applyBorder="1" applyAlignment="1">
      <alignment wrapText="1"/>
    </xf>
    <xf numFmtId="0" fontId="6" fillId="3" borderId="24" xfId="0" applyFont="1" applyFill="1" applyBorder="1"/>
    <xf numFmtId="165" fontId="6" fillId="3" borderId="24" xfId="1" applyNumberFormat="1" applyFont="1" applyFill="1" applyBorder="1"/>
    <xf numFmtId="0" fontId="6" fillId="3" borderId="3" xfId="0" applyFont="1" applyFill="1" applyBorder="1"/>
    <xf numFmtId="165" fontId="6" fillId="3" borderId="3" xfId="1" applyNumberFormat="1" applyFont="1" applyFill="1" applyBorder="1"/>
    <xf numFmtId="0" fontId="6" fillId="3" borderId="26" xfId="0" applyFont="1" applyFill="1" applyBorder="1"/>
    <xf numFmtId="165" fontId="6" fillId="3" borderId="26" xfId="1" applyNumberFormat="1" applyFont="1" applyFill="1" applyBorder="1"/>
    <xf numFmtId="10" fontId="6" fillId="3" borderId="3" xfId="2" applyNumberFormat="1" applyFont="1" applyFill="1" applyBorder="1"/>
    <xf numFmtId="165" fontId="7" fillId="3" borderId="3" xfId="0" applyNumberFormat="1" applyFont="1" applyFill="1" applyBorder="1" applyAlignment="1">
      <alignment wrapText="1"/>
    </xf>
    <xf numFmtId="165" fontId="7" fillId="0" borderId="0" xfId="0" applyNumberFormat="1" applyFont="1" applyAlignment="1">
      <alignment wrapText="1"/>
    </xf>
    <xf numFmtId="0" fontId="6" fillId="3" borderId="24" xfId="0" applyFont="1" applyFill="1" applyBorder="1" applyAlignment="1">
      <alignment horizontal="center" vertical="center" wrapText="1"/>
    </xf>
    <xf numFmtId="165" fontId="6" fillId="3" borderId="24" xfId="1" applyNumberFormat="1" applyFont="1" applyFill="1" applyBorder="1" applyAlignment="1">
      <alignment horizontal="right" wrapText="1"/>
    </xf>
    <xf numFmtId="0" fontId="7" fillId="2" borderId="0" xfId="0" applyFont="1" applyFill="1"/>
    <xf numFmtId="0" fontId="6" fillId="2" borderId="0" xfId="0" applyFont="1" applyFill="1"/>
    <xf numFmtId="0" fontId="6" fillId="3" borderId="3" xfId="0" applyFont="1" applyFill="1" applyBorder="1" applyAlignment="1">
      <alignment horizontal="center" vertical="center"/>
    </xf>
    <xf numFmtId="168" fontId="6" fillId="3" borderId="3" xfId="1" applyNumberFormat="1" applyFont="1" applyFill="1" applyBorder="1"/>
    <xf numFmtId="43" fontId="6" fillId="3" borderId="3" xfId="1" applyNumberFormat="1" applyFont="1" applyFill="1" applyBorder="1"/>
    <xf numFmtId="166" fontId="6" fillId="3" borderId="3" xfId="1" applyNumberFormat="1" applyFont="1" applyFill="1" applyBorder="1" applyAlignment="1">
      <alignment horizontal="center" wrapText="1"/>
    </xf>
    <xf numFmtId="9" fontId="6" fillId="3" borderId="3" xfId="2" applyFont="1" applyFill="1" applyBorder="1"/>
    <xf numFmtId="165" fontId="6" fillId="3" borderId="3" xfId="1" applyNumberFormat="1" applyFont="1" applyFill="1" applyBorder="1" applyAlignment="1">
      <alignment horizontal="center" wrapText="1"/>
    </xf>
    <xf numFmtId="0" fontId="20" fillId="0" borderId="0" xfId="0" applyFont="1"/>
    <xf numFmtId="14" fontId="15" fillId="0" borderId="0" xfId="0" applyNumberFormat="1" applyFont="1"/>
    <xf numFmtId="14" fontId="16" fillId="0" borderId="0" xfId="0" applyNumberFormat="1" applyFont="1"/>
    <xf numFmtId="14" fontId="21" fillId="0" borderId="0" xfId="0" applyNumberFormat="1" applyFont="1" applyAlignment="1"/>
    <xf numFmtId="0" fontId="5" fillId="5" borderId="3" xfId="0" applyFont="1" applyFill="1" applyBorder="1" applyAlignment="1"/>
    <xf numFmtId="0" fontId="22" fillId="0" borderId="0" xfId="0" applyFont="1"/>
    <xf numFmtId="0" fontId="22" fillId="0" borderId="0" xfId="0" applyFont="1" applyAlignment="1"/>
    <xf numFmtId="0" fontId="23" fillId="0" borderId="0" xfId="0" applyFont="1"/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24" fillId="0" borderId="0" xfId="0" applyFont="1"/>
    <xf numFmtId="14" fontId="10" fillId="0" borderId="0" xfId="0" applyNumberFormat="1" applyFont="1" applyAlignment="1">
      <alignment horizontal="left"/>
    </xf>
    <xf numFmtId="0" fontId="7" fillId="0" borderId="25" xfId="0" applyFont="1" applyBorder="1" applyAlignment="1">
      <alignment horizontal="left" wrapText="1"/>
    </xf>
    <xf numFmtId="0" fontId="11" fillId="0" borderId="0" xfId="0" applyFont="1" applyAlignment="1"/>
    <xf numFmtId="0" fontId="25" fillId="0" borderId="0" xfId="0" applyFont="1"/>
    <xf numFmtId="165" fontId="7" fillId="0" borderId="0" xfId="1" applyNumberFormat="1" applyFont="1" applyAlignment="1">
      <alignment horizontal="left"/>
    </xf>
    <xf numFmtId="0" fontId="6" fillId="2" borderId="26" xfId="0" applyFont="1" applyFill="1" applyBorder="1" applyAlignment="1">
      <alignment wrapText="1"/>
    </xf>
    <xf numFmtId="0" fontId="6" fillId="2" borderId="25" xfId="0" applyFont="1" applyFill="1" applyBorder="1" applyAlignment="1">
      <alignment wrapText="1"/>
    </xf>
    <xf numFmtId="0" fontId="7" fillId="2" borderId="25" xfId="0" applyFont="1" applyFill="1" applyBorder="1" applyAlignment="1">
      <alignment horizontal="left" wrapText="1" indent="1"/>
    </xf>
    <xf numFmtId="0" fontId="5" fillId="4" borderId="3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wrapText="1"/>
    </xf>
    <xf numFmtId="0" fontId="6" fillId="3" borderId="26" xfId="0" applyFont="1" applyFill="1" applyBorder="1" applyAlignment="1">
      <alignment wrapText="1"/>
    </xf>
    <xf numFmtId="0" fontId="5" fillId="4" borderId="22" xfId="0" applyFont="1" applyFill="1" applyBorder="1" applyAlignment="1">
      <alignment wrapText="1"/>
    </xf>
    <xf numFmtId="165" fontId="5" fillId="4" borderId="41" xfId="1" applyNumberFormat="1" applyFont="1" applyFill="1" applyBorder="1"/>
    <xf numFmtId="0" fontId="5" fillId="4" borderId="29" xfId="0" applyFont="1" applyFill="1" applyBorder="1"/>
    <xf numFmtId="0" fontId="7" fillId="2" borderId="26" xfId="0" applyFont="1" applyFill="1" applyBorder="1" applyAlignment="1">
      <alignment wrapText="1"/>
    </xf>
    <xf numFmtId="0" fontId="7" fillId="6" borderId="3" xfId="0" applyFont="1" applyFill="1" applyBorder="1" applyAlignment="1">
      <alignment wrapText="1"/>
    </xf>
    <xf numFmtId="165" fontId="7" fillId="6" borderId="3" xfId="1" applyNumberFormat="1" applyFont="1" applyFill="1" applyBorder="1" applyAlignment="1">
      <alignment wrapText="1"/>
    </xf>
    <xf numFmtId="41" fontId="7" fillId="0" borderId="3" xfId="0" applyNumberFormat="1" applyFont="1" applyBorder="1" applyAlignment="1">
      <alignment horizontal="right" wrapText="1"/>
    </xf>
    <xf numFmtId="165" fontId="0" fillId="0" borderId="0" xfId="0" applyNumberFormat="1"/>
    <xf numFmtId="165" fontId="7" fillId="0" borderId="0" xfId="0" applyNumberFormat="1" applyFont="1"/>
    <xf numFmtId="43" fontId="0" fillId="0" borderId="0" xfId="1" applyFont="1"/>
    <xf numFmtId="0" fontId="7" fillId="2" borderId="1" xfId="0" applyFont="1" applyFill="1" applyBorder="1"/>
    <xf numFmtId="166" fontId="7" fillId="2" borderId="25" xfId="1" applyNumberFormat="1" applyFont="1" applyFill="1" applyBorder="1" applyAlignment="1">
      <alignment horizontal="center" wrapText="1"/>
    </xf>
    <xf numFmtId="0" fontId="7" fillId="2" borderId="30" xfId="0" applyFont="1" applyFill="1" applyBorder="1"/>
    <xf numFmtId="165" fontId="7" fillId="2" borderId="25" xfId="1" applyNumberFormat="1" applyFont="1" applyFill="1" applyBorder="1" applyAlignment="1"/>
    <xf numFmtId="0" fontId="7" fillId="2" borderId="24" xfId="0" applyFont="1" applyFill="1" applyBorder="1"/>
    <xf numFmtId="9" fontId="7" fillId="2" borderId="25" xfId="2" applyFont="1" applyFill="1" applyBorder="1"/>
    <xf numFmtId="0" fontId="7" fillId="2" borderId="25" xfId="0" applyFont="1" applyFill="1" applyBorder="1"/>
    <xf numFmtId="0" fontId="26" fillId="8" borderId="20" xfId="3" applyFont="1" applyFill="1" applyBorder="1" applyAlignment="1">
      <alignment vertical="center" wrapText="1"/>
    </xf>
    <xf numFmtId="0" fontId="26" fillId="8" borderId="20" xfId="3" applyFont="1" applyFill="1" applyBorder="1" applyAlignment="1">
      <alignment horizontal="left" vertical="center" wrapText="1"/>
    </xf>
    <xf numFmtId="0" fontId="26" fillId="8" borderId="8" xfId="3" applyFont="1" applyFill="1" applyBorder="1" applyAlignment="1">
      <alignment horizontal="left" vertical="center" wrapText="1"/>
    </xf>
    <xf numFmtId="0" fontId="26" fillId="8" borderId="20" xfId="3" applyFont="1" applyFill="1" applyBorder="1" applyAlignment="1">
      <alignment horizontal="left" vertical="center"/>
    </xf>
    <xf numFmtId="170" fontId="26" fillId="8" borderId="20" xfId="4" applyNumberFormat="1" applyFont="1" applyFill="1" applyBorder="1" applyAlignment="1">
      <alignment horizontal="left" vertical="center"/>
    </xf>
    <xf numFmtId="170" fontId="26" fillId="8" borderId="3" xfId="4" applyNumberFormat="1" applyFont="1" applyFill="1" applyBorder="1" applyAlignment="1">
      <alignment horizontal="left" vertical="center"/>
    </xf>
    <xf numFmtId="0" fontId="21" fillId="2" borderId="3" xfId="3" applyFont="1" applyFill="1" applyBorder="1" applyAlignment="1">
      <alignment vertical="center" wrapText="1"/>
    </xf>
    <xf numFmtId="0" fontId="21" fillId="2" borderId="3" xfId="3" applyFont="1" applyFill="1" applyBorder="1" applyAlignment="1">
      <alignment horizontal="left" vertical="center" wrapText="1"/>
    </xf>
    <xf numFmtId="172" fontId="7" fillId="0" borderId="0" xfId="0" applyNumberFormat="1" applyFont="1" applyAlignment="1">
      <alignment wrapText="1"/>
    </xf>
    <xf numFmtId="166" fontId="8" fillId="2" borderId="3" xfId="10" applyNumberFormat="1" applyFont="1" applyFill="1" applyBorder="1" applyAlignment="1">
      <alignment horizontal="center" vertical="center"/>
    </xf>
    <xf numFmtId="170" fontId="8" fillId="2" borderId="3" xfId="4" applyNumberFormat="1" applyFont="1" applyFill="1" applyBorder="1" applyAlignment="1">
      <alignment horizontal="center" vertical="center"/>
    </xf>
    <xf numFmtId="43" fontId="7" fillId="0" borderId="25" xfId="1" applyFont="1" applyBorder="1"/>
    <xf numFmtId="43" fontId="6" fillId="3" borderId="3" xfId="1" applyFont="1" applyFill="1" applyBorder="1"/>
    <xf numFmtId="166" fontId="7" fillId="0" borderId="25" xfId="1" applyNumberFormat="1" applyFont="1" applyBorder="1" applyAlignment="1">
      <alignment horizontal="center" wrapText="1"/>
    </xf>
    <xf numFmtId="43" fontId="7" fillId="0" borderId="0" xfId="1" applyFont="1"/>
    <xf numFmtId="43" fontId="7" fillId="2" borderId="0" xfId="1" applyFont="1" applyFill="1" applyBorder="1" applyAlignment="1">
      <alignment vertical="center"/>
    </xf>
    <xf numFmtId="43" fontId="5" fillId="5" borderId="37" xfId="1" applyFont="1" applyFill="1" applyBorder="1" applyAlignment="1">
      <alignment horizontal="center" vertical="center" wrapText="1"/>
    </xf>
    <xf numFmtId="43" fontId="5" fillId="5" borderId="16" xfId="1" applyFont="1" applyFill="1" applyBorder="1" applyAlignment="1">
      <alignment horizontal="center" vertical="center" wrapText="1"/>
    </xf>
    <xf numFmtId="43" fontId="7" fillId="0" borderId="26" xfId="1" applyFont="1" applyBorder="1" applyAlignment="1">
      <alignment horizontal="right" wrapText="1"/>
    </xf>
    <xf numFmtId="43" fontId="6" fillId="3" borderId="3" xfId="1" applyFont="1" applyFill="1" applyBorder="1" applyAlignment="1">
      <alignment wrapText="1"/>
    </xf>
    <xf numFmtId="43" fontId="7" fillId="0" borderId="3" xfId="1" applyFont="1" applyBorder="1" applyAlignment="1">
      <alignment wrapText="1"/>
    </xf>
    <xf numFmtId="165" fontId="7" fillId="3" borderId="3" xfId="1" applyNumberFormat="1" applyFont="1" applyFill="1" applyBorder="1" applyAlignment="1">
      <alignment horizontal="right" wrapText="1"/>
    </xf>
    <xf numFmtId="167" fontId="7" fillId="3" borderId="3" xfId="2" applyNumberFormat="1" applyFont="1" applyFill="1" applyBorder="1" applyAlignment="1">
      <alignment horizontal="right" wrapText="1"/>
    </xf>
    <xf numFmtId="166" fontId="8" fillId="3" borderId="3" xfId="10" applyNumberFormat="1" applyFont="1" applyFill="1" applyBorder="1" applyAlignment="1">
      <alignment horizontal="center" vertical="center"/>
    </xf>
    <xf numFmtId="165" fontId="7" fillId="2" borderId="24" xfId="1" applyNumberFormat="1" applyFont="1" applyFill="1" applyBorder="1" applyAlignment="1"/>
    <xf numFmtId="166" fontId="21" fillId="2" borderId="3" xfId="10" applyNumberFormat="1" applyFont="1" applyFill="1" applyBorder="1" applyAlignment="1">
      <alignment horizontal="center" vertical="center"/>
    </xf>
    <xf numFmtId="165" fontId="7" fillId="0" borderId="24" xfId="1" applyNumberFormat="1" applyFont="1" applyFill="1" applyBorder="1"/>
    <xf numFmtId="165" fontId="7" fillId="0" borderId="25" xfId="1" applyNumberFormat="1" applyFont="1" applyFill="1" applyBorder="1"/>
    <xf numFmtId="165" fontId="7" fillId="0" borderId="26" xfId="1" applyNumberFormat="1" applyFont="1" applyFill="1" applyBorder="1"/>
    <xf numFmtId="0" fontId="18" fillId="0" borderId="0" xfId="0" applyFont="1" applyAlignment="1">
      <alignment horizontal="left"/>
    </xf>
    <xf numFmtId="0" fontId="19" fillId="2" borderId="0" xfId="0" applyFont="1" applyFill="1" applyAlignment="1">
      <alignment horizontal="left"/>
    </xf>
    <xf numFmtId="0" fontId="5" fillId="5" borderId="29" xfId="0" applyFont="1" applyFill="1" applyBorder="1" applyAlignment="1">
      <alignment horizontal="left" wrapText="1"/>
    </xf>
    <xf numFmtId="0" fontId="5" fillId="5" borderId="20" xfId="0" applyFont="1" applyFill="1" applyBorder="1" applyAlignment="1">
      <alignment horizontal="left" wrapText="1"/>
    </xf>
    <xf numFmtId="0" fontId="5" fillId="5" borderId="8" xfId="0" applyFont="1" applyFill="1" applyBorder="1" applyAlignment="1">
      <alignment horizontal="left"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5" fillId="5" borderId="38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40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/>
    </xf>
    <xf numFmtId="0" fontId="5" fillId="5" borderId="20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  <xf numFmtId="0" fontId="5" fillId="5" borderId="29" xfId="0" applyFont="1" applyFill="1" applyBorder="1" applyAlignment="1">
      <alignment horizontal="left" vertical="center" wrapText="1"/>
    </xf>
    <xf numFmtId="0" fontId="5" fillId="5" borderId="20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29" xfId="0" applyFont="1" applyFill="1" applyBorder="1" applyAlignment="1">
      <alignment horizontal="left" vertical="center"/>
    </xf>
    <xf numFmtId="0" fontId="5" fillId="5" borderId="20" xfId="0" applyFont="1" applyFill="1" applyBorder="1" applyAlignment="1">
      <alignment horizontal="left" vertical="center"/>
    </xf>
    <xf numFmtId="0" fontId="5" fillId="5" borderId="8" xfId="0" applyFont="1" applyFill="1" applyBorder="1" applyAlignment="1">
      <alignment horizontal="left" vertical="center"/>
    </xf>
    <xf numFmtId="0" fontId="5" fillId="5" borderId="15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31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5" fillId="5" borderId="15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/>
    </xf>
    <xf numFmtId="0" fontId="5" fillId="5" borderId="3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5" fillId="5" borderId="32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left" wrapText="1"/>
    </xf>
    <xf numFmtId="0" fontId="6" fillId="2" borderId="2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5" fillId="4" borderId="35" xfId="0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wrapText="1"/>
    </xf>
    <xf numFmtId="0" fontId="5" fillId="4" borderId="14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21" fillId="2" borderId="29" xfId="3" applyFont="1" applyFill="1" applyBorder="1" applyAlignment="1">
      <alignment vertical="center" wrapText="1"/>
    </xf>
    <xf numFmtId="170" fontId="21" fillId="2" borderId="3" xfId="4" applyNumberFormat="1" applyFont="1" applyFill="1" applyBorder="1" applyAlignment="1">
      <alignment horizontal="left" vertical="center"/>
    </xf>
    <xf numFmtId="1" fontId="21" fillId="2" borderId="3" xfId="4" applyNumberFormat="1" applyFont="1" applyFill="1" applyBorder="1" applyAlignment="1">
      <alignment horizontal="left" vertical="center"/>
    </xf>
    <xf numFmtId="171" fontId="21" fillId="2" borderId="3" xfId="3" applyNumberFormat="1" applyFont="1" applyFill="1" applyBorder="1" applyAlignment="1">
      <alignment horizontal="left" vertical="center"/>
    </xf>
    <xf numFmtId="0" fontId="21" fillId="2" borderId="3" xfId="3" applyFont="1" applyFill="1" applyBorder="1" applyAlignment="1">
      <alignment horizontal="left" vertical="center"/>
    </xf>
    <xf numFmtId="170" fontId="21" fillId="2" borderId="3" xfId="4" applyNumberFormat="1" applyFont="1" applyFill="1" applyBorder="1" applyAlignment="1">
      <alignment horizontal="left" vertical="center" wrapText="1"/>
    </xf>
    <xf numFmtId="0" fontId="26" fillId="8" borderId="3" xfId="3" applyFont="1" applyFill="1" applyBorder="1" applyAlignment="1">
      <alignment horizontal="left" vertical="center"/>
    </xf>
    <xf numFmtId="170" fontId="21" fillId="0" borderId="3" xfId="4" applyNumberFormat="1" applyFont="1" applyFill="1" applyBorder="1" applyAlignment="1">
      <alignment horizontal="left" vertical="center"/>
    </xf>
    <xf numFmtId="170" fontId="21" fillId="0" borderId="3" xfId="4" applyNumberFormat="1" applyFont="1" applyFill="1" applyBorder="1" applyAlignment="1">
      <alignment horizontal="left" vertical="center" wrapText="1"/>
    </xf>
  </cellXfs>
  <cellStyles count="11">
    <cellStyle name="=C:\WINNT35\SYSTEM32\COMMAND.COM" xfId="5" xr:uid="{CBA6C0D7-C10E-4661-975E-AD3D75559124}"/>
    <cellStyle name="Comma 2" xfId="8" xr:uid="{3AE7911A-31E7-4438-861A-CA5EDCA51076}"/>
    <cellStyle name="Komma" xfId="1" builtinId="3"/>
    <cellStyle name="Komma 2" xfId="4" xr:uid="{558A616C-3FCE-4473-B21C-81A4FE451D52}"/>
    <cellStyle name="Normal" xfId="0" builtinId="0"/>
    <cellStyle name="Normal 136" xfId="7" xr:uid="{DF63A646-C72A-4565-BE06-BB166D9FAE2A}"/>
    <cellStyle name="Normal 2" xfId="3" xr:uid="{6690A037-355B-4E18-A5F0-9BBA724EEA81}"/>
    <cellStyle name="optionalExposure" xfId="6" xr:uid="{47B8EFE7-C0BD-40E4-B838-E17871AB5D34}"/>
    <cellStyle name="Prosent" xfId="2" builtinId="5"/>
    <cellStyle name="Prosent 2" xfId="9" xr:uid="{54BD8D44-4460-4252-A358-29CB23227E56}"/>
    <cellStyle name="Tusenskille_Grunnlag BoligKreditt 2008" xfId="10" xr:uid="{74020BFC-A20D-46F7-BCCC-A4B7781DB9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18</xdr:row>
      <xdr:rowOff>28575</xdr:rowOff>
    </xdr:from>
    <xdr:to>
      <xdr:col>6</xdr:col>
      <xdr:colOff>723338</xdr:colOff>
      <xdr:row>21</xdr:row>
      <xdr:rowOff>144075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55ACEBDA-9B0C-4BE9-A4E3-8061C6C95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1925" y="4572000"/>
          <a:ext cx="2304488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123825</xdr:rowOff>
    </xdr:from>
    <xdr:to>
      <xdr:col>5</xdr:col>
      <xdr:colOff>457200</xdr:colOff>
      <xdr:row>9</xdr:row>
      <xdr:rowOff>133350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93B036B5-31A2-49C8-9C34-1057FBB10C30}"/>
            </a:ext>
          </a:extLst>
        </xdr:cNvPr>
        <xdr:cNvSpPr txBox="1"/>
      </xdr:nvSpPr>
      <xdr:spPr>
        <a:xfrm>
          <a:off x="0" y="914400"/>
          <a:ext cx="6648450" cy="914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nb-NO" sz="1000">
              <a:latin typeface="Lucida Sans" panose="020B0602030504020204" pitchFamily="34" charset="0"/>
            </a:rPr>
            <a:t>Nedenfor følger en oversikt over godtgjørelse til ansatte og styret i EBK fordelt på de ulike grupper av ansatte. For informasjon om selskapets godtgjørelsesordning henvises det til selskapets retningslinjer for godtgjørelse. </a:t>
          </a:r>
        </a:p>
        <a:p>
          <a:pPr algn="l"/>
          <a:endParaRPr lang="nb-NO" sz="1000">
            <a:latin typeface="Lucida Sans" panose="020B0602030504020204" pitchFamily="34" charset="0"/>
          </a:endParaRPr>
        </a:p>
        <a:p>
          <a:pPr algn="l"/>
          <a:r>
            <a:rPr lang="nb-NO" sz="1000">
              <a:latin typeface="Lucida Sans" panose="020B0602030504020204" pitchFamily="34" charset="0"/>
            </a:rPr>
            <a:t>EBKs</a:t>
          </a:r>
          <a:r>
            <a:rPr lang="nb-NO" sz="1000" baseline="0">
              <a:latin typeface="Lucida Sans" panose="020B0602030504020204" pitchFamily="34" charset="0"/>
            </a:rPr>
            <a:t> ansatte og styret mottar ikke variabel godtgjørelse. </a:t>
          </a:r>
          <a:endParaRPr lang="nb-NO" sz="1000">
            <a:latin typeface="Lucida Sans" panose="020B0602030504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Excel-tema Eika">
  <a:themeElements>
    <a:clrScheme name="EIKA">
      <a:dk1>
        <a:sysClr val="windowText" lastClr="000000"/>
      </a:dk1>
      <a:lt1>
        <a:sysClr val="window" lastClr="FFFFFF"/>
      </a:lt1>
      <a:dk2>
        <a:srgbClr val="004F59"/>
      </a:dk2>
      <a:lt2>
        <a:srgbClr val="84BD00"/>
      </a:lt2>
      <a:accent1>
        <a:srgbClr val="84BD00"/>
      </a:accent1>
      <a:accent2>
        <a:srgbClr val="004F59"/>
      </a:accent2>
      <a:accent3>
        <a:srgbClr val="D3D0CD"/>
      </a:accent3>
      <a:accent4>
        <a:srgbClr val="7F3035"/>
      </a:accent4>
      <a:accent5>
        <a:srgbClr val="9CDBD9"/>
      </a:accent5>
      <a:accent6>
        <a:srgbClr val="007A33"/>
      </a:accent6>
      <a:hlink>
        <a:srgbClr val="7F3035"/>
      </a:hlink>
      <a:folHlink>
        <a:srgbClr val="9CDBD9"/>
      </a:folHlink>
    </a:clrScheme>
    <a:fontScheme name="Eika">
      <a:majorFont>
        <a:latin typeface="Lucida Sans Unicode"/>
        <a:ea typeface=""/>
        <a:cs typeface=""/>
      </a:majorFont>
      <a:minorFont>
        <a:latin typeface="Lucida Sans Unicode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JF16"/>
  <sheetViews>
    <sheetView showGridLines="0" tabSelected="1" zoomScaleNormal="100" workbookViewId="0">
      <selection activeCell="B23" sqref="B23"/>
    </sheetView>
  </sheetViews>
  <sheetFormatPr baseColWidth="10" defaultColWidth="9.21875" defaultRowHeight="14.25" x14ac:dyDescent="0.2"/>
  <cols>
    <col min="1" max="1" width="10.109375" bestFit="1" customWidth="1"/>
    <col min="2" max="2" width="44.109375" bestFit="1" customWidth="1"/>
    <col min="3" max="3" width="27.6640625" customWidth="1"/>
    <col min="4" max="4" width="16.44140625" bestFit="1" customWidth="1"/>
    <col min="9701" max="9701" width="2.109375" customWidth="1"/>
    <col min="9702" max="9730" width="9.21875" hidden="1" customWidth="1"/>
    <col min="9731" max="16384" width="0" hidden="1" customWidth="1"/>
  </cols>
  <sheetData>
    <row r="1" spans="1:6" x14ac:dyDescent="0.2">
      <c r="A1" s="199" t="s">
        <v>134</v>
      </c>
      <c r="B1" s="199"/>
      <c r="C1" s="199"/>
      <c r="D1" s="199"/>
      <c r="E1" s="199"/>
      <c r="F1" s="199"/>
    </row>
    <row r="2" spans="1:6" x14ac:dyDescent="0.2">
      <c r="A2" s="199"/>
      <c r="B2" s="199"/>
      <c r="C2" s="199"/>
      <c r="D2" s="199"/>
      <c r="E2" s="199"/>
      <c r="F2" s="199"/>
    </row>
    <row r="3" spans="1:6" x14ac:dyDescent="0.2">
      <c r="A3" s="199"/>
      <c r="B3" s="199"/>
      <c r="C3" s="199"/>
      <c r="D3" s="199"/>
      <c r="E3" s="199"/>
      <c r="F3" s="199"/>
    </row>
    <row r="4" spans="1:6" x14ac:dyDescent="0.2">
      <c r="A4" s="199"/>
      <c r="B4" s="199"/>
      <c r="C4" s="199"/>
      <c r="D4" s="199"/>
      <c r="E4" s="199"/>
      <c r="F4" s="199"/>
    </row>
    <row r="6" spans="1:6" x14ac:dyDescent="0.2">
      <c r="A6" s="132">
        <v>44196</v>
      </c>
      <c r="B6" s="79"/>
      <c r="C6" s="79"/>
      <c r="D6" s="79"/>
    </row>
    <row r="7" spans="1:6" x14ac:dyDescent="0.2">
      <c r="A7" s="79"/>
      <c r="B7" s="79"/>
      <c r="C7" s="79"/>
      <c r="D7" s="79"/>
    </row>
    <row r="8" spans="1:6" ht="25.5" customHeight="1" x14ac:dyDescent="0.2">
      <c r="A8" s="82" t="s">
        <v>135</v>
      </c>
      <c r="B8" s="82" t="s">
        <v>136</v>
      </c>
      <c r="C8" s="82" t="s">
        <v>137</v>
      </c>
      <c r="D8" s="82" t="s">
        <v>138</v>
      </c>
    </row>
    <row r="9" spans="1:6" ht="25.5" customHeight="1" x14ac:dyDescent="0.25">
      <c r="A9" s="80" t="s">
        <v>125</v>
      </c>
      <c r="B9" s="131" t="s">
        <v>490</v>
      </c>
      <c r="C9" s="81" t="s">
        <v>140</v>
      </c>
      <c r="D9" s="133">
        <f>$A$6</f>
        <v>44196</v>
      </c>
    </row>
    <row r="10" spans="1:6" ht="25.5" customHeight="1" x14ac:dyDescent="0.25">
      <c r="A10" s="80" t="s">
        <v>126</v>
      </c>
      <c r="B10" s="131" t="s">
        <v>489</v>
      </c>
      <c r="C10" s="81" t="s">
        <v>140</v>
      </c>
      <c r="D10" s="133">
        <f t="shared" ref="D10:D15" si="0">$A$6</f>
        <v>44196</v>
      </c>
    </row>
    <row r="11" spans="1:6" ht="25.5" customHeight="1" x14ac:dyDescent="0.25">
      <c r="A11" s="80" t="s">
        <v>127</v>
      </c>
      <c r="B11" s="131" t="s">
        <v>141</v>
      </c>
      <c r="C11" s="81" t="s">
        <v>140</v>
      </c>
      <c r="D11" s="133">
        <f t="shared" si="0"/>
        <v>44196</v>
      </c>
    </row>
    <row r="12" spans="1:6" ht="25.5" customHeight="1" x14ac:dyDescent="0.25">
      <c r="A12" s="80" t="s">
        <v>128</v>
      </c>
      <c r="B12" s="131" t="s">
        <v>145</v>
      </c>
      <c r="C12" s="81" t="s">
        <v>140</v>
      </c>
      <c r="D12" s="133">
        <f t="shared" si="0"/>
        <v>44196</v>
      </c>
    </row>
    <row r="13" spans="1:6" ht="25.5" customHeight="1" x14ac:dyDescent="0.25">
      <c r="A13" s="80" t="s">
        <v>129</v>
      </c>
      <c r="B13" s="131" t="s">
        <v>142</v>
      </c>
      <c r="C13" s="81" t="s">
        <v>140</v>
      </c>
      <c r="D13" s="133">
        <f t="shared" si="0"/>
        <v>44196</v>
      </c>
    </row>
    <row r="14" spans="1:6" ht="25.5" customHeight="1" x14ac:dyDescent="0.25">
      <c r="A14" s="80" t="s">
        <v>130</v>
      </c>
      <c r="B14" s="131" t="s">
        <v>143</v>
      </c>
      <c r="C14" s="81" t="s">
        <v>140</v>
      </c>
      <c r="D14" s="133">
        <f t="shared" si="0"/>
        <v>44196</v>
      </c>
    </row>
    <row r="15" spans="1:6" ht="25.5" customHeight="1" x14ac:dyDescent="0.25">
      <c r="A15" s="80" t="s">
        <v>131</v>
      </c>
      <c r="B15" s="131" t="s">
        <v>523</v>
      </c>
      <c r="C15" s="81" t="s">
        <v>140</v>
      </c>
      <c r="D15" s="133">
        <f t="shared" si="0"/>
        <v>44196</v>
      </c>
    </row>
    <row r="16" spans="1:6" ht="25.5" customHeight="1" x14ac:dyDescent="0.25">
      <c r="A16" s="80" t="s">
        <v>132</v>
      </c>
      <c r="B16" s="131" t="s">
        <v>144</v>
      </c>
      <c r="C16" s="81" t="s">
        <v>385</v>
      </c>
      <c r="D16" s="133">
        <v>44196</v>
      </c>
    </row>
  </sheetData>
  <mergeCells count="1">
    <mergeCell ref="A1:F4"/>
  </mergeCells>
  <hyperlinks>
    <hyperlink ref="B9" location="'# 1'!A1" display="Own funds main features" xr:uid="{6D496D18-E682-4880-B90D-C66D1EDC1467}"/>
    <hyperlink ref="B10" location="'# 2'!A1" display="Transitional own funds" xr:uid="{D3C76D64-08ED-41C6-833E-7A6E88DD748B}"/>
    <hyperlink ref="B11" location="'# 3'!A1" display="Counter-cyclical capital buffer" xr:uid="{C8D2D10A-689E-4438-90C0-CEA10D479C9D}"/>
    <hyperlink ref="B12" location="'# 4'!A1" display="Credit risk and CRM " xr:uid="{2B31977E-1900-4FC6-8C33-517CA4A8DF28}"/>
    <hyperlink ref="B13" location="'# 5'!A1" display="Leverage ratio" xr:uid="{3B4A817D-6F04-40C5-9535-A8BBFAB4C9E1}"/>
    <hyperlink ref="B14" location="'# 6'!A1" display="Liquidity Coverage Ratio (LCR) " xr:uid="{9544DD81-AC76-4FB3-8DC5-84A3D91225C4}"/>
    <hyperlink ref="B15" location="'# 7'!A1" display="Unencumbered/encumbered assets" xr:uid="{49947E68-E7D6-49FE-AC86-086C1745F34B}"/>
    <hyperlink ref="B16" location="'# 8'!A1" display="Remuneration " xr:uid="{85E85FA9-7EBA-44CC-9723-0AA2B41CD237}"/>
  </hyperlink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7B6D2-769C-4325-A28A-DBD945BD5059}">
  <dimension ref="A1:T50"/>
  <sheetViews>
    <sheetView showGridLines="0" zoomScaleNormal="100" workbookViewId="0">
      <selection activeCell="N25" sqref="N25"/>
    </sheetView>
  </sheetViews>
  <sheetFormatPr baseColWidth="10" defaultRowHeight="14.25" x14ac:dyDescent="0.2"/>
  <cols>
    <col min="1" max="1" width="12.21875" style="97" customWidth="1"/>
    <col min="2" max="2" width="73.109375" style="97" customWidth="1"/>
    <col min="3" max="3" width="22.6640625" style="97" customWidth="1"/>
    <col min="4" max="4" width="24" style="97" customWidth="1"/>
    <col min="5" max="6" width="20" style="97" customWidth="1"/>
    <col min="7" max="7" width="23.33203125" style="97" customWidth="1"/>
    <col min="8" max="8" width="20" style="97" customWidth="1"/>
  </cols>
  <sheetData>
    <row r="1" spans="1:20" ht="14.25" customHeight="1" x14ac:dyDescent="0.2">
      <c r="A1" s="200" t="s">
        <v>488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</row>
    <row r="2" spans="1:20" ht="14.25" customHeight="1" x14ac:dyDescent="0.2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</row>
    <row r="3" spans="1:20" x14ac:dyDescent="0.2">
      <c r="A3" s="144" t="s">
        <v>467</v>
      </c>
      <c r="B3" s="24"/>
      <c r="C3" s="24"/>
      <c r="D3" s="24"/>
      <c r="E3" s="24"/>
      <c r="F3" s="24"/>
      <c r="G3" s="24"/>
      <c r="H3" s="24"/>
    </row>
    <row r="4" spans="1:20" x14ac:dyDescent="0.2">
      <c r="A4" s="137"/>
      <c r="B4" s="24"/>
      <c r="C4" s="24"/>
      <c r="D4" s="24"/>
      <c r="E4" s="24"/>
      <c r="F4" s="24"/>
      <c r="G4" s="24"/>
      <c r="H4" s="24"/>
    </row>
    <row r="5" spans="1:20" x14ac:dyDescent="0.2">
      <c r="B5" s="24"/>
      <c r="C5" s="24"/>
      <c r="D5" s="24"/>
      <c r="E5" s="24"/>
      <c r="F5" s="24"/>
      <c r="G5" s="24"/>
      <c r="H5" s="24"/>
    </row>
    <row r="6" spans="1:20" x14ac:dyDescent="0.2">
      <c r="A6" s="134">
        <f>Innholdsfortegnelse!D9</f>
        <v>44196</v>
      </c>
      <c r="B6" s="24"/>
      <c r="C6" s="24"/>
      <c r="D6" s="24"/>
      <c r="E6" s="24"/>
      <c r="F6" s="24"/>
      <c r="G6" s="24"/>
      <c r="H6" s="24"/>
    </row>
    <row r="7" spans="1:20" x14ac:dyDescent="0.2">
      <c r="A7" s="135" t="s">
        <v>146</v>
      </c>
      <c r="B7" s="170"/>
      <c r="C7" s="171"/>
      <c r="D7" s="171"/>
      <c r="E7" s="171"/>
      <c r="F7" s="171"/>
      <c r="G7" s="171"/>
      <c r="H7" s="172"/>
    </row>
    <row r="8" spans="1:20" x14ac:dyDescent="0.2">
      <c r="A8" s="3">
        <v>1</v>
      </c>
      <c r="B8" s="176" t="s">
        <v>147</v>
      </c>
      <c r="C8" s="266" t="s">
        <v>0</v>
      </c>
      <c r="D8" s="266" t="s">
        <v>0</v>
      </c>
      <c r="E8" s="266" t="s">
        <v>0</v>
      </c>
      <c r="F8" s="266" t="s">
        <v>0</v>
      </c>
      <c r="G8" s="266" t="s">
        <v>0</v>
      </c>
      <c r="H8" s="266" t="s">
        <v>0</v>
      </c>
      <c r="I8" s="1"/>
      <c r="J8" s="1"/>
    </row>
    <row r="9" spans="1:20" ht="25.5" x14ac:dyDescent="0.2">
      <c r="A9" s="3">
        <v>2</v>
      </c>
      <c r="B9" s="176" t="s">
        <v>148</v>
      </c>
      <c r="C9" s="266" t="s">
        <v>149</v>
      </c>
      <c r="D9" s="263" t="s">
        <v>1</v>
      </c>
      <c r="E9" s="266" t="s">
        <v>2</v>
      </c>
      <c r="F9" s="266" t="s">
        <v>3</v>
      </c>
      <c r="G9" s="266" t="s">
        <v>4</v>
      </c>
      <c r="H9" s="266" t="s">
        <v>546</v>
      </c>
      <c r="I9" s="1"/>
      <c r="J9" s="1"/>
    </row>
    <row r="10" spans="1:20" x14ac:dyDescent="0.2">
      <c r="A10" s="83">
        <v>3</v>
      </c>
      <c r="B10" s="176" t="s">
        <v>150</v>
      </c>
      <c r="C10" s="177" t="s">
        <v>151</v>
      </c>
      <c r="D10" s="177" t="s">
        <v>151</v>
      </c>
      <c r="E10" s="177" t="s">
        <v>151</v>
      </c>
      <c r="F10" s="177" t="s">
        <v>151</v>
      </c>
      <c r="G10" s="177" t="s">
        <v>151</v>
      </c>
      <c r="H10" s="177" t="s">
        <v>151</v>
      </c>
      <c r="I10" s="1"/>
      <c r="J10" s="1"/>
    </row>
    <row r="11" spans="1:20" ht="15" customHeight="1" x14ac:dyDescent="0.2">
      <c r="A11" s="64" t="s">
        <v>152</v>
      </c>
      <c r="B11" s="170"/>
      <c r="C11" s="173"/>
      <c r="D11" s="174"/>
      <c r="E11" s="173"/>
      <c r="F11" s="173"/>
      <c r="G11" s="173"/>
      <c r="H11" s="175"/>
      <c r="I11" s="1"/>
      <c r="J11" s="1"/>
    </row>
    <row r="12" spans="1:20" x14ac:dyDescent="0.2">
      <c r="A12" s="60">
        <v>4</v>
      </c>
      <c r="B12" s="262" t="s">
        <v>153</v>
      </c>
      <c r="C12" s="263" t="s">
        <v>154</v>
      </c>
      <c r="D12" s="263" t="s">
        <v>154</v>
      </c>
      <c r="E12" s="263" t="s">
        <v>155</v>
      </c>
      <c r="F12" s="263" t="s">
        <v>155</v>
      </c>
      <c r="G12" s="263" t="s">
        <v>154</v>
      </c>
      <c r="H12" s="263" t="s">
        <v>155</v>
      </c>
      <c r="I12" s="1"/>
      <c r="J12" s="1"/>
    </row>
    <row r="13" spans="1:20" x14ac:dyDescent="0.2">
      <c r="A13" s="59">
        <v>5</v>
      </c>
      <c r="B13" s="262" t="s">
        <v>156</v>
      </c>
      <c r="C13" s="263" t="s">
        <v>154</v>
      </c>
      <c r="D13" s="263" t="s">
        <v>154</v>
      </c>
      <c r="E13" s="263" t="s">
        <v>155</v>
      </c>
      <c r="F13" s="263" t="s">
        <v>155</v>
      </c>
      <c r="G13" s="263" t="s">
        <v>154</v>
      </c>
      <c r="H13" s="263" t="s">
        <v>155</v>
      </c>
      <c r="I13" s="1"/>
      <c r="J13" s="1"/>
    </row>
    <row r="14" spans="1:20" x14ac:dyDescent="0.2">
      <c r="A14" s="59">
        <v>6</v>
      </c>
      <c r="B14" s="262" t="s">
        <v>157</v>
      </c>
      <c r="C14" s="263" t="s">
        <v>158</v>
      </c>
      <c r="D14" s="263" t="s">
        <v>158</v>
      </c>
      <c r="E14" s="263" t="s">
        <v>158</v>
      </c>
      <c r="F14" s="263" t="s">
        <v>158</v>
      </c>
      <c r="G14" s="263" t="s">
        <v>158</v>
      </c>
      <c r="H14" s="263" t="s">
        <v>158</v>
      </c>
      <c r="I14" s="1"/>
      <c r="J14" s="1"/>
    </row>
    <row r="15" spans="1:20" x14ac:dyDescent="0.2">
      <c r="A15" s="59">
        <v>7</v>
      </c>
      <c r="B15" s="262" t="s">
        <v>159</v>
      </c>
      <c r="C15" s="263" t="s">
        <v>160</v>
      </c>
      <c r="D15" s="263" t="s">
        <v>160</v>
      </c>
      <c r="E15" s="263" t="s">
        <v>161</v>
      </c>
      <c r="F15" s="263" t="s">
        <v>161</v>
      </c>
      <c r="G15" s="263" t="s">
        <v>160</v>
      </c>
      <c r="H15" s="263" t="s">
        <v>161</v>
      </c>
      <c r="I15" s="1"/>
      <c r="J15" s="1"/>
    </row>
    <row r="16" spans="1:20" x14ac:dyDescent="0.2">
      <c r="A16" s="59">
        <v>8</v>
      </c>
      <c r="B16" s="262" t="s">
        <v>162</v>
      </c>
      <c r="C16" s="264">
        <v>100</v>
      </c>
      <c r="D16" s="264">
        <v>200</v>
      </c>
      <c r="E16" s="264">
        <v>150</v>
      </c>
      <c r="F16" s="264">
        <v>325</v>
      </c>
      <c r="G16" s="264">
        <v>275</v>
      </c>
      <c r="H16" s="264">
        <v>250</v>
      </c>
      <c r="I16" s="1"/>
      <c r="J16" s="1"/>
    </row>
    <row r="17" spans="1:15" x14ac:dyDescent="0.2">
      <c r="A17" s="59">
        <v>9</v>
      </c>
      <c r="B17" s="262" t="s">
        <v>163</v>
      </c>
      <c r="C17" s="264">
        <v>100</v>
      </c>
      <c r="D17" s="264">
        <v>200</v>
      </c>
      <c r="E17" s="264">
        <v>150</v>
      </c>
      <c r="F17" s="264">
        <v>325</v>
      </c>
      <c r="G17" s="264">
        <v>275</v>
      </c>
      <c r="H17" s="264">
        <v>250</v>
      </c>
      <c r="I17" s="1"/>
      <c r="J17" s="1"/>
    </row>
    <row r="18" spans="1:15" x14ac:dyDescent="0.2">
      <c r="A18" s="59" t="s">
        <v>5</v>
      </c>
      <c r="B18" s="262" t="s">
        <v>164</v>
      </c>
      <c r="C18" s="264">
        <v>100</v>
      </c>
      <c r="D18" s="264">
        <v>100</v>
      </c>
      <c r="E18" s="264">
        <v>100</v>
      </c>
      <c r="F18" s="264">
        <v>100</v>
      </c>
      <c r="G18" s="264">
        <v>100</v>
      </c>
      <c r="H18" s="264">
        <v>100</v>
      </c>
      <c r="I18" s="1"/>
      <c r="J18" s="1"/>
    </row>
    <row r="19" spans="1:15" x14ac:dyDescent="0.2">
      <c r="A19" s="59" t="s">
        <v>6</v>
      </c>
      <c r="B19" s="262" t="s">
        <v>165</v>
      </c>
      <c r="C19" s="264">
        <v>100</v>
      </c>
      <c r="D19" s="264">
        <v>100</v>
      </c>
      <c r="E19" s="264">
        <v>100</v>
      </c>
      <c r="F19" s="264">
        <v>100</v>
      </c>
      <c r="G19" s="264">
        <v>100</v>
      </c>
      <c r="H19" s="264">
        <v>100</v>
      </c>
      <c r="I19" s="1"/>
      <c r="J19" s="1"/>
    </row>
    <row r="20" spans="1:15" x14ac:dyDescent="0.2">
      <c r="A20" s="59">
        <v>10</v>
      </c>
      <c r="B20" s="262" t="s">
        <v>166</v>
      </c>
      <c r="C20" s="263" t="s">
        <v>167</v>
      </c>
      <c r="D20" s="263" t="s">
        <v>167</v>
      </c>
      <c r="E20" s="263" t="s">
        <v>168</v>
      </c>
      <c r="F20" s="263" t="s">
        <v>168</v>
      </c>
      <c r="G20" s="263" t="s">
        <v>167</v>
      </c>
      <c r="H20" s="263" t="s">
        <v>168</v>
      </c>
      <c r="I20" s="1"/>
      <c r="J20" s="1"/>
    </row>
    <row r="21" spans="1:15" x14ac:dyDescent="0.2">
      <c r="A21" s="59">
        <v>11</v>
      </c>
      <c r="B21" s="262" t="s">
        <v>169</v>
      </c>
      <c r="C21" s="265">
        <v>42902</v>
      </c>
      <c r="D21" s="265">
        <v>43133</v>
      </c>
      <c r="E21" s="265">
        <v>42446</v>
      </c>
      <c r="F21" s="265">
        <v>43133</v>
      </c>
      <c r="G21" s="265">
        <v>43403</v>
      </c>
      <c r="H21" s="265">
        <v>43735</v>
      </c>
      <c r="I21" s="1"/>
      <c r="J21" s="1"/>
    </row>
    <row r="22" spans="1:15" x14ac:dyDescent="0.2">
      <c r="A22" s="59">
        <v>12</v>
      </c>
      <c r="B22" s="262" t="s">
        <v>170</v>
      </c>
      <c r="C22" s="266" t="s">
        <v>171</v>
      </c>
      <c r="D22" s="266" t="s">
        <v>171</v>
      </c>
      <c r="E22" s="266" t="s">
        <v>172</v>
      </c>
      <c r="F22" s="266" t="s">
        <v>172</v>
      </c>
      <c r="G22" s="266" t="s">
        <v>171</v>
      </c>
      <c r="H22" s="266" t="s">
        <v>172</v>
      </c>
      <c r="I22" s="1"/>
      <c r="J22" s="1"/>
    </row>
    <row r="23" spans="1:15" x14ac:dyDescent="0.2">
      <c r="A23" s="59">
        <v>13</v>
      </c>
      <c r="B23" s="262" t="s">
        <v>173</v>
      </c>
      <c r="C23" s="265" t="s">
        <v>174</v>
      </c>
      <c r="D23" s="265" t="s">
        <v>174</v>
      </c>
      <c r="E23" s="265">
        <v>46098</v>
      </c>
      <c r="F23" s="265">
        <v>46785</v>
      </c>
      <c r="G23" s="265" t="s">
        <v>174</v>
      </c>
      <c r="H23" s="265">
        <v>47388</v>
      </c>
      <c r="I23" s="1"/>
      <c r="J23" s="1"/>
    </row>
    <row r="24" spans="1:15" x14ac:dyDescent="0.2">
      <c r="A24" s="59">
        <v>14</v>
      </c>
      <c r="B24" s="262" t="s">
        <v>175</v>
      </c>
      <c r="C24" s="266" t="s">
        <v>176</v>
      </c>
      <c r="D24" s="266" t="s">
        <v>176</v>
      </c>
      <c r="E24" s="266" t="s">
        <v>176</v>
      </c>
      <c r="F24" s="266" t="s">
        <v>176</v>
      </c>
      <c r="G24" s="266" t="s">
        <v>176</v>
      </c>
      <c r="H24" s="266" t="s">
        <v>176</v>
      </c>
      <c r="I24" s="1"/>
      <c r="J24" s="1"/>
    </row>
    <row r="25" spans="1:15" ht="234" customHeight="1" x14ac:dyDescent="0.2">
      <c r="A25" s="59">
        <v>15</v>
      </c>
      <c r="B25" s="262" t="s">
        <v>177</v>
      </c>
      <c r="C25" s="177" t="s">
        <v>178</v>
      </c>
      <c r="D25" s="177" t="s">
        <v>179</v>
      </c>
      <c r="E25" s="177" t="s">
        <v>180</v>
      </c>
      <c r="F25" s="177" t="s">
        <v>181</v>
      </c>
      <c r="G25" s="177" t="s">
        <v>182</v>
      </c>
      <c r="H25" s="177" t="s">
        <v>544</v>
      </c>
      <c r="I25" s="1"/>
      <c r="J25" s="1"/>
    </row>
    <row r="26" spans="1:15" ht="25.5" x14ac:dyDescent="0.2">
      <c r="A26" s="84">
        <v>16</v>
      </c>
      <c r="B26" s="262" t="s">
        <v>183</v>
      </c>
      <c r="C26" s="267" t="s">
        <v>184</v>
      </c>
      <c r="D26" s="267" t="s">
        <v>184</v>
      </c>
      <c r="E26" s="267" t="s">
        <v>184</v>
      </c>
      <c r="F26" s="267" t="s">
        <v>184</v>
      </c>
      <c r="G26" s="267" t="s">
        <v>184</v>
      </c>
      <c r="H26" s="267" t="s">
        <v>184</v>
      </c>
      <c r="I26" s="1"/>
      <c r="J26" s="4"/>
    </row>
    <row r="27" spans="1:15" x14ac:dyDescent="0.2">
      <c r="A27" s="64" t="s">
        <v>185</v>
      </c>
      <c r="B27" s="170"/>
      <c r="C27" s="268"/>
      <c r="D27" s="175"/>
      <c r="E27" s="268"/>
      <c r="F27" s="268"/>
      <c r="G27" s="268"/>
      <c r="H27" s="268"/>
    </row>
    <row r="28" spans="1:15" x14ac:dyDescent="0.2">
      <c r="A28" s="60">
        <v>17</v>
      </c>
      <c r="B28" s="262" t="s">
        <v>186</v>
      </c>
      <c r="C28" s="266" t="s">
        <v>187</v>
      </c>
      <c r="D28" s="266" t="s">
        <v>187</v>
      </c>
      <c r="E28" s="266" t="s">
        <v>187</v>
      </c>
      <c r="F28" s="266" t="s">
        <v>187</v>
      </c>
      <c r="G28" s="266" t="s">
        <v>187</v>
      </c>
      <c r="H28" s="266" t="s">
        <v>187</v>
      </c>
      <c r="I28" s="1"/>
      <c r="J28" s="1"/>
      <c r="K28" s="1"/>
      <c r="L28" s="1"/>
      <c r="M28" s="1"/>
      <c r="N28" s="1"/>
      <c r="O28" s="1"/>
    </row>
    <row r="29" spans="1:15" ht="25.5" x14ac:dyDescent="0.2">
      <c r="A29" s="59">
        <v>18</v>
      </c>
      <c r="B29" s="262" t="s">
        <v>188</v>
      </c>
      <c r="C29" s="177" t="s">
        <v>189</v>
      </c>
      <c r="D29" s="177" t="s">
        <v>190</v>
      </c>
      <c r="E29" s="177" t="s">
        <v>191</v>
      </c>
      <c r="F29" s="177" t="s">
        <v>192</v>
      </c>
      <c r="G29" s="177" t="s">
        <v>193</v>
      </c>
      <c r="H29" s="177" t="s">
        <v>545</v>
      </c>
      <c r="I29" s="1"/>
      <c r="J29" s="1"/>
      <c r="K29" s="1"/>
      <c r="L29" s="1"/>
      <c r="M29" s="1"/>
      <c r="N29" s="1"/>
      <c r="O29" s="1"/>
    </row>
    <row r="30" spans="1:15" ht="25.5" x14ac:dyDescent="0.2">
      <c r="A30" s="59">
        <v>19</v>
      </c>
      <c r="B30" s="262" t="s">
        <v>194</v>
      </c>
      <c r="C30" s="266" t="s">
        <v>195</v>
      </c>
      <c r="D30" s="266" t="s">
        <v>195</v>
      </c>
      <c r="E30" s="266" t="s">
        <v>195</v>
      </c>
      <c r="F30" s="266" t="s">
        <v>195</v>
      </c>
      <c r="G30" s="266" t="s">
        <v>195</v>
      </c>
      <c r="H30" s="266" t="s">
        <v>195</v>
      </c>
      <c r="I30" s="1"/>
      <c r="J30" s="1"/>
      <c r="K30" s="1"/>
      <c r="L30" s="1"/>
      <c r="M30" s="1"/>
      <c r="N30" s="1"/>
      <c r="O30" s="1"/>
    </row>
    <row r="31" spans="1:15" x14ac:dyDescent="0.2">
      <c r="A31" s="59" t="s">
        <v>7</v>
      </c>
      <c r="B31" s="262" t="s">
        <v>196</v>
      </c>
      <c r="C31" s="266" t="s">
        <v>197</v>
      </c>
      <c r="D31" s="266" t="s">
        <v>197</v>
      </c>
      <c r="E31" s="266" t="s">
        <v>197</v>
      </c>
      <c r="F31" s="266" t="s">
        <v>197</v>
      </c>
      <c r="G31" s="266" t="s">
        <v>197</v>
      </c>
      <c r="H31" s="266" t="s">
        <v>197</v>
      </c>
      <c r="I31" s="1"/>
      <c r="J31" s="1"/>
      <c r="K31" s="1"/>
      <c r="L31" s="1"/>
      <c r="M31" s="1"/>
      <c r="N31" s="1"/>
      <c r="O31" s="1"/>
    </row>
    <row r="32" spans="1:15" x14ac:dyDescent="0.2">
      <c r="A32" s="59" t="s">
        <v>8</v>
      </c>
      <c r="B32" s="262" t="s">
        <v>198</v>
      </c>
      <c r="C32" s="266" t="s">
        <v>197</v>
      </c>
      <c r="D32" s="266" t="s">
        <v>197</v>
      </c>
      <c r="E32" s="266" t="s">
        <v>197</v>
      </c>
      <c r="F32" s="266" t="s">
        <v>197</v>
      </c>
      <c r="G32" s="266" t="s">
        <v>197</v>
      </c>
      <c r="H32" s="266" t="s">
        <v>197</v>
      </c>
      <c r="I32" s="1"/>
      <c r="J32" s="1"/>
      <c r="K32" s="1"/>
      <c r="L32" s="1"/>
      <c r="M32" s="1"/>
      <c r="N32" s="1"/>
      <c r="O32" s="1"/>
    </row>
    <row r="33" spans="1:15" x14ac:dyDescent="0.2">
      <c r="A33" s="59">
        <v>21</v>
      </c>
      <c r="B33" s="262" t="s">
        <v>199</v>
      </c>
      <c r="C33" s="266" t="s">
        <v>195</v>
      </c>
      <c r="D33" s="266" t="s">
        <v>195</v>
      </c>
      <c r="E33" s="266" t="s">
        <v>195</v>
      </c>
      <c r="F33" s="266" t="s">
        <v>195</v>
      </c>
      <c r="G33" s="266" t="s">
        <v>195</v>
      </c>
      <c r="H33" s="266" t="s">
        <v>195</v>
      </c>
      <c r="I33" s="1"/>
      <c r="J33" s="1"/>
      <c r="K33" s="1"/>
      <c r="L33" s="1"/>
      <c r="M33" s="1"/>
      <c r="N33" s="1"/>
      <c r="O33" s="1"/>
    </row>
    <row r="34" spans="1:15" x14ac:dyDescent="0.2">
      <c r="A34" s="59">
        <v>22</v>
      </c>
      <c r="B34" s="262" t="s">
        <v>200</v>
      </c>
      <c r="C34" s="266" t="s">
        <v>176</v>
      </c>
      <c r="D34" s="266" t="s">
        <v>176</v>
      </c>
      <c r="E34" s="266" t="s">
        <v>176</v>
      </c>
      <c r="F34" s="266" t="s">
        <v>176</v>
      </c>
      <c r="G34" s="266" t="s">
        <v>176</v>
      </c>
      <c r="H34" s="266" t="s">
        <v>176</v>
      </c>
      <c r="I34" s="1"/>
      <c r="J34" s="1"/>
      <c r="K34" s="1"/>
      <c r="L34" s="1"/>
      <c r="M34" s="1"/>
      <c r="N34" s="1"/>
      <c r="O34" s="1"/>
    </row>
    <row r="35" spans="1:15" x14ac:dyDescent="0.2">
      <c r="A35" s="59">
        <v>23</v>
      </c>
      <c r="B35" s="262" t="s">
        <v>201</v>
      </c>
      <c r="C35" s="269" t="s">
        <v>202</v>
      </c>
      <c r="D35" s="269" t="s">
        <v>202</v>
      </c>
      <c r="E35" s="269" t="s">
        <v>195</v>
      </c>
      <c r="F35" s="269" t="s">
        <v>195</v>
      </c>
      <c r="G35" s="269" t="s">
        <v>202</v>
      </c>
      <c r="H35" s="269" t="s">
        <v>195</v>
      </c>
      <c r="I35" s="1"/>
      <c r="J35" s="1"/>
      <c r="K35" s="1"/>
      <c r="L35" s="1"/>
      <c r="M35" s="1"/>
      <c r="N35" s="1"/>
      <c r="O35" s="1"/>
    </row>
    <row r="36" spans="1:15" x14ac:dyDescent="0.2">
      <c r="A36" s="59">
        <v>24</v>
      </c>
      <c r="B36" s="262" t="s">
        <v>203</v>
      </c>
      <c r="C36" s="269" t="s">
        <v>9</v>
      </c>
      <c r="D36" s="269" t="s">
        <v>9</v>
      </c>
      <c r="E36" s="269" t="s">
        <v>9</v>
      </c>
      <c r="F36" s="269" t="s">
        <v>9</v>
      </c>
      <c r="G36" s="269" t="s">
        <v>9</v>
      </c>
      <c r="H36" s="269" t="s">
        <v>9</v>
      </c>
      <c r="I36" s="1"/>
      <c r="J36" s="1"/>
      <c r="K36" s="1"/>
      <c r="L36" s="1"/>
      <c r="M36" s="1"/>
      <c r="N36" s="1"/>
      <c r="O36" s="1"/>
    </row>
    <row r="37" spans="1:15" x14ac:dyDescent="0.2">
      <c r="A37" s="59">
        <v>25</v>
      </c>
      <c r="B37" s="262" t="s">
        <v>204</v>
      </c>
      <c r="C37" s="269" t="s">
        <v>9</v>
      </c>
      <c r="D37" s="269" t="s">
        <v>9</v>
      </c>
      <c r="E37" s="269" t="s">
        <v>9</v>
      </c>
      <c r="F37" s="269" t="s">
        <v>9</v>
      </c>
      <c r="G37" s="269" t="s">
        <v>9</v>
      </c>
      <c r="H37" s="269" t="s">
        <v>9</v>
      </c>
      <c r="I37" s="1"/>
      <c r="J37" s="1"/>
      <c r="K37" s="1"/>
      <c r="L37" s="1"/>
      <c r="M37" s="1"/>
      <c r="N37" s="1"/>
      <c r="O37" s="1"/>
    </row>
    <row r="38" spans="1:15" x14ac:dyDescent="0.2">
      <c r="A38" s="59">
        <v>26</v>
      </c>
      <c r="B38" s="262" t="s">
        <v>205</v>
      </c>
      <c r="C38" s="269" t="s">
        <v>9</v>
      </c>
      <c r="D38" s="269" t="s">
        <v>9</v>
      </c>
      <c r="E38" s="269" t="s">
        <v>9</v>
      </c>
      <c r="F38" s="269" t="s">
        <v>9</v>
      </c>
      <c r="G38" s="269" t="s">
        <v>9</v>
      </c>
      <c r="H38" s="269" t="s">
        <v>9</v>
      </c>
      <c r="I38" s="1"/>
      <c r="J38" s="1"/>
      <c r="K38" s="1"/>
      <c r="L38" s="1"/>
      <c r="M38" s="1"/>
      <c r="N38" s="1"/>
      <c r="O38" s="1"/>
    </row>
    <row r="39" spans="1:15" x14ac:dyDescent="0.2">
      <c r="A39" s="59">
        <v>27</v>
      </c>
      <c r="B39" s="262" t="s">
        <v>206</v>
      </c>
      <c r="C39" s="269" t="s">
        <v>207</v>
      </c>
      <c r="D39" s="269" t="s">
        <v>207</v>
      </c>
      <c r="E39" s="269" t="s">
        <v>9</v>
      </c>
      <c r="F39" s="269" t="s">
        <v>9</v>
      </c>
      <c r="G39" s="269" t="s">
        <v>207</v>
      </c>
      <c r="H39" s="269" t="s">
        <v>9</v>
      </c>
      <c r="I39" s="1"/>
      <c r="J39" s="1"/>
      <c r="K39" s="1"/>
      <c r="L39" s="1"/>
      <c r="M39" s="1"/>
      <c r="N39" s="1"/>
      <c r="O39" s="1"/>
    </row>
    <row r="40" spans="1:15" x14ac:dyDescent="0.2">
      <c r="A40" s="59">
        <v>28</v>
      </c>
      <c r="B40" s="262" t="s">
        <v>208</v>
      </c>
      <c r="C40" s="269" t="s">
        <v>154</v>
      </c>
      <c r="D40" s="269" t="s">
        <v>154</v>
      </c>
      <c r="E40" s="269" t="s">
        <v>9</v>
      </c>
      <c r="F40" s="269" t="s">
        <v>9</v>
      </c>
      <c r="G40" s="269" t="s">
        <v>154</v>
      </c>
      <c r="H40" s="269" t="s">
        <v>9</v>
      </c>
      <c r="I40" s="1"/>
      <c r="J40" s="1"/>
      <c r="K40" s="1"/>
      <c r="L40" s="1"/>
      <c r="M40" s="1"/>
      <c r="N40" s="1"/>
      <c r="O40" s="1"/>
    </row>
    <row r="41" spans="1:15" x14ac:dyDescent="0.2">
      <c r="A41" s="59">
        <v>29</v>
      </c>
      <c r="B41" s="262" t="s">
        <v>209</v>
      </c>
      <c r="C41" s="269" t="s">
        <v>0</v>
      </c>
      <c r="D41" s="269" t="s">
        <v>0</v>
      </c>
      <c r="E41" s="269" t="s">
        <v>9</v>
      </c>
      <c r="F41" s="269" t="s">
        <v>9</v>
      </c>
      <c r="G41" s="269" t="s">
        <v>0</v>
      </c>
      <c r="H41" s="269" t="s">
        <v>9</v>
      </c>
      <c r="I41" s="1"/>
      <c r="J41" s="1"/>
      <c r="K41" s="1"/>
      <c r="L41" s="1"/>
      <c r="M41" s="1"/>
      <c r="N41" s="1"/>
      <c r="O41" s="1"/>
    </row>
    <row r="42" spans="1:15" x14ac:dyDescent="0.2">
      <c r="A42" s="59">
        <v>30</v>
      </c>
      <c r="B42" s="262" t="s">
        <v>210</v>
      </c>
      <c r="C42" s="269" t="s">
        <v>176</v>
      </c>
      <c r="D42" s="269" t="s">
        <v>176</v>
      </c>
      <c r="E42" s="269" t="s">
        <v>195</v>
      </c>
      <c r="F42" s="269" t="s">
        <v>195</v>
      </c>
      <c r="G42" s="269" t="s">
        <v>176</v>
      </c>
      <c r="H42" s="269" t="s">
        <v>195</v>
      </c>
      <c r="I42" s="1"/>
      <c r="J42" s="1"/>
      <c r="K42" s="1"/>
      <c r="L42" s="1"/>
      <c r="M42" s="1"/>
      <c r="N42" s="1"/>
      <c r="O42" s="1"/>
    </row>
    <row r="43" spans="1:15" ht="63.75" x14ac:dyDescent="0.2">
      <c r="A43" s="59">
        <v>31</v>
      </c>
      <c r="B43" s="262" t="s">
        <v>211</v>
      </c>
      <c r="C43" s="270" t="s">
        <v>212</v>
      </c>
      <c r="D43" s="270" t="s">
        <v>212</v>
      </c>
      <c r="E43" s="270" t="s">
        <v>9</v>
      </c>
      <c r="F43" s="270" t="s">
        <v>9</v>
      </c>
      <c r="G43" s="270" t="s">
        <v>212</v>
      </c>
      <c r="H43" s="270" t="s">
        <v>9</v>
      </c>
      <c r="I43" s="1"/>
      <c r="J43" s="1"/>
      <c r="K43" s="1"/>
      <c r="L43" s="1"/>
      <c r="M43" s="1"/>
      <c r="N43" s="1"/>
      <c r="O43" s="1"/>
    </row>
    <row r="44" spans="1:15" x14ac:dyDescent="0.2">
      <c r="A44" s="59">
        <v>32</v>
      </c>
      <c r="B44" s="262" t="s">
        <v>213</v>
      </c>
      <c r="C44" s="269" t="s">
        <v>214</v>
      </c>
      <c r="D44" s="269" t="s">
        <v>214</v>
      </c>
      <c r="E44" s="269" t="s">
        <v>9</v>
      </c>
      <c r="F44" s="269" t="s">
        <v>9</v>
      </c>
      <c r="G44" s="269" t="s">
        <v>214</v>
      </c>
      <c r="H44" s="269" t="s">
        <v>9</v>
      </c>
      <c r="I44" s="1"/>
      <c r="J44" s="1"/>
      <c r="K44" s="1"/>
      <c r="L44" s="1"/>
      <c r="M44" s="1"/>
      <c r="N44" s="1"/>
      <c r="O44" s="1"/>
    </row>
    <row r="45" spans="1:15" x14ac:dyDescent="0.2">
      <c r="A45" s="59">
        <v>33</v>
      </c>
      <c r="B45" s="262" t="s">
        <v>215</v>
      </c>
      <c r="C45" s="269" t="s">
        <v>10</v>
      </c>
      <c r="D45" s="269" t="s">
        <v>10</v>
      </c>
      <c r="E45" s="269" t="s">
        <v>9</v>
      </c>
      <c r="F45" s="269" t="s">
        <v>9</v>
      </c>
      <c r="G45" s="269" t="s">
        <v>10</v>
      </c>
      <c r="H45" s="269" t="s">
        <v>9</v>
      </c>
      <c r="I45" s="1"/>
      <c r="J45" s="1"/>
      <c r="K45" s="1"/>
      <c r="L45" s="1"/>
      <c r="M45" s="1"/>
      <c r="N45" s="1"/>
      <c r="O45" s="1"/>
    </row>
    <row r="46" spans="1:15" x14ac:dyDescent="0.2">
      <c r="A46" s="59">
        <v>34</v>
      </c>
      <c r="B46" s="262" t="s">
        <v>216</v>
      </c>
      <c r="C46" s="269" t="s">
        <v>9</v>
      </c>
      <c r="D46" s="269" t="s">
        <v>9</v>
      </c>
      <c r="E46" s="269" t="s">
        <v>9</v>
      </c>
      <c r="F46" s="269" t="s">
        <v>9</v>
      </c>
      <c r="G46" s="269" t="s">
        <v>9</v>
      </c>
      <c r="H46" s="269" t="s">
        <v>9</v>
      </c>
      <c r="I46" s="1"/>
      <c r="J46" s="1"/>
      <c r="K46" s="1"/>
      <c r="L46" s="1"/>
      <c r="M46" s="1"/>
      <c r="N46" s="1"/>
      <c r="O46" s="1"/>
    </row>
    <row r="47" spans="1:15" x14ac:dyDescent="0.2">
      <c r="A47" s="59">
        <v>35</v>
      </c>
      <c r="B47" s="262" t="s">
        <v>217</v>
      </c>
      <c r="C47" s="263" t="s">
        <v>218</v>
      </c>
      <c r="D47" s="263" t="s">
        <v>218</v>
      </c>
      <c r="E47" s="263" t="s">
        <v>219</v>
      </c>
      <c r="F47" s="263" t="s">
        <v>219</v>
      </c>
      <c r="G47" s="263" t="s">
        <v>218</v>
      </c>
      <c r="H47" s="263" t="s">
        <v>219</v>
      </c>
      <c r="I47" s="1"/>
      <c r="J47" s="1"/>
      <c r="K47" s="1"/>
      <c r="L47" s="1"/>
      <c r="M47" s="1"/>
      <c r="N47" s="1"/>
      <c r="O47" s="1"/>
    </row>
    <row r="48" spans="1:15" ht="25.5" x14ac:dyDescent="0.2">
      <c r="A48" s="59">
        <v>36</v>
      </c>
      <c r="B48" s="262" t="s">
        <v>220</v>
      </c>
      <c r="C48" s="270" t="s">
        <v>195</v>
      </c>
      <c r="D48" s="270" t="s">
        <v>195</v>
      </c>
      <c r="E48" s="270" t="s">
        <v>221</v>
      </c>
      <c r="F48" s="270" t="s">
        <v>221</v>
      </c>
      <c r="G48" s="270" t="s">
        <v>195</v>
      </c>
      <c r="H48" s="270" t="s">
        <v>221</v>
      </c>
      <c r="I48" s="1"/>
      <c r="J48" s="1"/>
      <c r="K48" s="1"/>
      <c r="L48" s="1"/>
      <c r="M48" s="1"/>
      <c r="N48" s="1"/>
      <c r="O48" s="1"/>
    </row>
    <row r="49" spans="1:15" x14ac:dyDescent="0.2">
      <c r="A49" s="59">
        <v>37</v>
      </c>
      <c r="B49" s="262" t="s">
        <v>222</v>
      </c>
      <c r="C49" s="269" t="s">
        <v>9</v>
      </c>
      <c r="D49" s="269" t="s">
        <v>9</v>
      </c>
      <c r="E49" s="269" t="s">
        <v>9</v>
      </c>
      <c r="F49" s="269" t="s">
        <v>9</v>
      </c>
      <c r="G49" s="269" t="s">
        <v>9</v>
      </c>
      <c r="H49" s="269" t="s">
        <v>9</v>
      </c>
      <c r="I49" s="1"/>
      <c r="J49" s="1"/>
      <c r="K49" s="1"/>
      <c r="L49" s="1"/>
      <c r="M49" s="1"/>
      <c r="N49" s="1"/>
      <c r="O49" s="1"/>
    </row>
    <row r="50" spans="1:15" x14ac:dyDescent="0.2">
      <c r="A50" s="24"/>
      <c r="B50" s="24"/>
      <c r="C50" s="24"/>
      <c r="D50" s="24"/>
      <c r="E50" s="24"/>
      <c r="F50" s="24"/>
      <c r="G50" s="24"/>
      <c r="H50" s="24"/>
    </row>
  </sheetData>
  <mergeCells count="1">
    <mergeCell ref="A1:T2"/>
  </mergeCell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C84EB-E2E7-4342-B38B-64BE71A85D51}">
  <dimension ref="A1:J146"/>
  <sheetViews>
    <sheetView showGridLines="0" zoomScaleNormal="100" workbookViewId="0">
      <selection activeCell="G142" sqref="G142"/>
    </sheetView>
  </sheetViews>
  <sheetFormatPr baseColWidth="10" defaultRowHeight="14.25" x14ac:dyDescent="0.2"/>
  <cols>
    <col min="1" max="1" width="11.77734375" bestFit="1" customWidth="1"/>
    <col min="2" max="2" width="80.21875" customWidth="1"/>
    <col min="3" max="3" width="12" style="102" bestFit="1" customWidth="1"/>
    <col min="4" max="4" width="17.33203125" bestFit="1" customWidth="1"/>
    <col min="5" max="5" width="17.77734375" style="162" customWidth="1"/>
  </cols>
  <sheetData>
    <row r="1" spans="1:10" x14ac:dyDescent="0.2">
      <c r="A1" s="204" t="s">
        <v>489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x14ac:dyDescent="0.2">
      <c r="A2" s="205"/>
      <c r="B2" s="205"/>
      <c r="C2" s="205"/>
      <c r="D2" s="205"/>
      <c r="E2" s="205"/>
      <c r="F2" s="205"/>
      <c r="G2" s="205"/>
      <c r="H2" s="205"/>
      <c r="I2" s="205"/>
      <c r="J2" s="205"/>
    </row>
    <row r="3" spans="1:10" x14ac:dyDescent="0.2">
      <c r="A3" s="141" t="s">
        <v>467</v>
      </c>
      <c r="B3" s="2"/>
      <c r="C3" s="100"/>
      <c r="D3" s="2"/>
      <c r="E3" s="184"/>
    </row>
    <row r="4" spans="1:10" x14ac:dyDescent="0.2">
      <c r="B4" s="2"/>
      <c r="C4" s="100"/>
      <c r="D4" s="2"/>
      <c r="E4" s="184"/>
    </row>
    <row r="5" spans="1:10" x14ac:dyDescent="0.2">
      <c r="B5" s="2"/>
      <c r="C5" s="100"/>
      <c r="D5" s="2"/>
      <c r="E5" s="184"/>
      <c r="I5" s="92"/>
    </row>
    <row r="6" spans="1:10" x14ac:dyDescent="0.2">
      <c r="A6" s="140">
        <f>Innholdsfortegnelse!D10</f>
        <v>44196</v>
      </c>
      <c r="B6" s="93"/>
      <c r="C6" s="101"/>
      <c r="D6" s="93"/>
      <c r="E6" s="185"/>
    </row>
    <row r="7" spans="1:10" ht="21.75" customHeight="1" x14ac:dyDescent="0.2">
      <c r="A7" s="92" t="s">
        <v>487</v>
      </c>
      <c r="H7" s="138"/>
    </row>
    <row r="8" spans="1:10" ht="63.75" customHeight="1" x14ac:dyDescent="0.2">
      <c r="A8" s="206" t="s">
        <v>223</v>
      </c>
      <c r="B8" s="207"/>
      <c r="C8" s="95" t="s">
        <v>18</v>
      </c>
      <c r="D8" s="95" t="s">
        <v>19</v>
      </c>
      <c r="E8" s="186" t="s">
        <v>20</v>
      </c>
    </row>
    <row r="9" spans="1:10" ht="63.75" customHeight="1" x14ac:dyDescent="0.2">
      <c r="A9" s="208"/>
      <c r="B9" s="209"/>
      <c r="C9" s="96" t="s">
        <v>224</v>
      </c>
      <c r="D9" s="96" t="s">
        <v>225</v>
      </c>
      <c r="E9" s="187" t="s">
        <v>226</v>
      </c>
    </row>
    <row r="10" spans="1:10" x14ac:dyDescent="0.2">
      <c r="A10" s="60">
        <v>1</v>
      </c>
      <c r="B10" s="38" t="s">
        <v>227</v>
      </c>
      <c r="C10" s="39">
        <v>5088110.5585399996</v>
      </c>
      <c r="D10" s="60" t="s">
        <v>11</v>
      </c>
      <c r="E10" s="188"/>
    </row>
    <row r="11" spans="1:10" x14ac:dyDescent="0.2">
      <c r="A11" s="59"/>
      <c r="B11" s="3" t="s">
        <v>228</v>
      </c>
      <c r="C11" s="62" t="s">
        <v>9</v>
      </c>
      <c r="D11" s="59"/>
      <c r="E11" s="61"/>
    </row>
    <row r="12" spans="1:10" x14ac:dyDescent="0.2">
      <c r="A12" s="59"/>
      <c r="B12" s="3" t="s">
        <v>229</v>
      </c>
      <c r="C12" s="62" t="s">
        <v>9</v>
      </c>
      <c r="D12" s="59"/>
      <c r="E12" s="61"/>
    </row>
    <row r="13" spans="1:10" x14ac:dyDescent="0.2">
      <c r="A13" s="59"/>
      <c r="B13" s="3" t="s">
        <v>230</v>
      </c>
      <c r="C13" s="62" t="s">
        <v>9</v>
      </c>
      <c r="D13" s="59"/>
      <c r="E13" s="61"/>
    </row>
    <row r="14" spans="1:10" x14ac:dyDescent="0.2">
      <c r="A14" s="59">
        <v>2</v>
      </c>
      <c r="B14" s="3" t="s">
        <v>231</v>
      </c>
      <c r="C14" s="195">
        <v>-262.23462999999174</v>
      </c>
      <c r="D14" s="59" t="s">
        <v>12</v>
      </c>
      <c r="E14" s="61"/>
    </row>
    <row r="15" spans="1:10" x14ac:dyDescent="0.2">
      <c r="A15" s="59">
        <v>3</v>
      </c>
      <c r="B15" s="3" t="s">
        <v>232</v>
      </c>
      <c r="C15" s="62">
        <v>41500.05747</v>
      </c>
      <c r="D15" s="59" t="s">
        <v>13</v>
      </c>
      <c r="E15" s="61"/>
    </row>
    <row r="16" spans="1:10" x14ac:dyDescent="0.2">
      <c r="A16" s="59" t="s">
        <v>14</v>
      </c>
      <c r="B16" s="3" t="s">
        <v>233</v>
      </c>
      <c r="C16" s="62" t="s">
        <v>9</v>
      </c>
      <c r="D16" s="59" t="s">
        <v>15</v>
      </c>
      <c r="E16" s="61"/>
    </row>
    <row r="17" spans="1:5" x14ac:dyDescent="0.2">
      <c r="A17" s="59">
        <v>4</v>
      </c>
      <c r="B17" s="3" t="s">
        <v>234</v>
      </c>
      <c r="C17" s="62" t="s">
        <v>9</v>
      </c>
      <c r="D17" s="59"/>
      <c r="E17" s="61">
        <v>0</v>
      </c>
    </row>
    <row r="18" spans="1:5" x14ac:dyDescent="0.2">
      <c r="A18" s="59"/>
      <c r="B18" s="3" t="s">
        <v>235</v>
      </c>
      <c r="C18" s="62" t="s">
        <v>9</v>
      </c>
      <c r="D18" s="59"/>
      <c r="E18" s="61"/>
    </row>
    <row r="19" spans="1:5" x14ac:dyDescent="0.2">
      <c r="A19" s="59">
        <v>5</v>
      </c>
      <c r="B19" s="3" t="s">
        <v>236</v>
      </c>
      <c r="C19" s="62">
        <v>0</v>
      </c>
      <c r="D19" s="59">
        <v>84</v>
      </c>
      <c r="E19" s="61">
        <v>0</v>
      </c>
    </row>
    <row r="20" spans="1:5" ht="14.25" customHeight="1" x14ac:dyDescent="0.2">
      <c r="A20" s="59" t="s">
        <v>16</v>
      </c>
      <c r="B20" s="3" t="s">
        <v>237</v>
      </c>
      <c r="C20" s="62">
        <v>1279.8809999999939</v>
      </c>
      <c r="D20" s="59" t="s">
        <v>17</v>
      </c>
      <c r="E20" s="61"/>
    </row>
    <row r="21" spans="1:5" ht="14.25" customHeight="1" x14ac:dyDescent="0.2">
      <c r="A21" s="12">
        <v>6</v>
      </c>
      <c r="B21" s="12" t="s">
        <v>238</v>
      </c>
      <c r="C21" s="99">
        <v>5130628.2623800002</v>
      </c>
      <c r="D21" s="12" t="s">
        <v>239</v>
      </c>
      <c r="E21" s="189"/>
    </row>
    <row r="22" spans="1:5" x14ac:dyDescent="0.2">
      <c r="A22" s="210" t="s">
        <v>240</v>
      </c>
      <c r="B22" s="211"/>
      <c r="C22" s="211"/>
      <c r="D22" s="211"/>
      <c r="E22" s="212"/>
    </row>
    <row r="23" spans="1:5" x14ac:dyDescent="0.2">
      <c r="A23" s="59">
        <v>7</v>
      </c>
      <c r="B23" s="3" t="s">
        <v>241</v>
      </c>
      <c r="C23" s="179">
        <v>-28499.607831000001</v>
      </c>
      <c r="D23" s="177" t="s">
        <v>21</v>
      </c>
      <c r="E23" s="61"/>
    </row>
    <row r="24" spans="1:5" x14ac:dyDescent="0.2">
      <c r="A24" s="59">
        <v>8</v>
      </c>
      <c r="B24" s="3" t="s">
        <v>242</v>
      </c>
      <c r="C24" s="179">
        <v>-3269.7357599999978</v>
      </c>
      <c r="D24" s="177" t="s">
        <v>22</v>
      </c>
      <c r="E24" s="61">
        <v>0</v>
      </c>
    </row>
    <row r="25" spans="1:5" x14ac:dyDescent="0.2">
      <c r="A25" s="59">
        <v>9</v>
      </c>
      <c r="B25" s="3" t="s">
        <v>243</v>
      </c>
      <c r="C25" s="180" t="s">
        <v>9</v>
      </c>
      <c r="D25" s="177"/>
      <c r="E25" s="61"/>
    </row>
    <row r="26" spans="1:5" ht="25.5" x14ac:dyDescent="0.2">
      <c r="A26" s="59">
        <v>10</v>
      </c>
      <c r="B26" s="3" t="s">
        <v>244</v>
      </c>
      <c r="C26" s="180">
        <v>0</v>
      </c>
      <c r="D26" s="177" t="s">
        <v>23</v>
      </c>
      <c r="E26" s="61">
        <v>0</v>
      </c>
    </row>
    <row r="27" spans="1:5" x14ac:dyDescent="0.2">
      <c r="A27" s="59">
        <v>11</v>
      </c>
      <c r="B27" s="3" t="s">
        <v>245</v>
      </c>
      <c r="C27" s="180" t="s">
        <v>9</v>
      </c>
      <c r="D27" s="177" t="s">
        <v>24</v>
      </c>
      <c r="E27" s="61"/>
    </row>
    <row r="28" spans="1:5" x14ac:dyDescent="0.2">
      <c r="A28" s="59">
        <v>12</v>
      </c>
      <c r="B28" s="3" t="s">
        <v>246</v>
      </c>
      <c r="C28" s="180" t="s">
        <v>9</v>
      </c>
      <c r="D28" s="177" t="s">
        <v>25</v>
      </c>
      <c r="E28" s="61">
        <v>0</v>
      </c>
    </row>
    <row r="29" spans="1:5" x14ac:dyDescent="0.2">
      <c r="A29" s="59">
        <v>13</v>
      </c>
      <c r="B29" s="3" t="s">
        <v>247</v>
      </c>
      <c r="C29" s="180" t="s">
        <v>9</v>
      </c>
      <c r="D29" s="177" t="s">
        <v>26</v>
      </c>
      <c r="E29" s="61"/>
    </row>
    <row r="30" spans="1:5" x14ac:dyDescent="0.2">
      <c r="A30" s="59">
        <v>14</v>
      </c>
      <c r="B30" s="3" t="s">
        <v>248</v>
      </c>
      <c r="C30" s="180">
        <v>0</v>
      </c>
      <c r="D30" s="177" t="s">
        <v>27</v>
      </c>
      <c r="E30" s="61"/>
    </row>
    <row r="31" spans="1:5" x14ac:dyDescent="0.2">
      <c r="A31" s="59">
        <v>15</v>
      </c>
      <c r="B31" s="3" t="s">
        <v>249</v>
      </c>
      <c r="C31" s="180">
        <v>0</v>
      </c>
      <c r="D31" s="177" t="s">
        <v>28</v>
      </c>
      <c r="E31" s="61">
        <v>0</v>
      </c>
    </row>
    <row r="32" spans="1:5" x14ac:dyDescent="0.2">
      <c r="A32" s="59">
        <v>16</v>
      </c>
      <c r="B32" s="3" t="s">
        <v>250</v>
      </c>
      <c r="C32" s="180">
        <v>0</v>
      </c>
      <c r="D32" s="177" t="s">
        <v>29</v>
      </c>
      <c r="E32" s="61">
        <v>0</v>
      </c>
    </row>
    <row r="33" spans="1:5" ht="25.5" x14ac:dyDescent="0.2">
      <c r="A33" s="59">
        <v>17</v>
      </c>
      <c r="B33" s="3" t="s">
        <v>251</v>
      </c>
      <c r="C33" s="180">
        <v>0</v>
      </c>
      <c r="D33" s="177" t="s">
        <v>30</v>
      </c>
      <c r="E33" s="61">
        <v>0</v>
      </c>
    </row>
    <row r="34" spans="1:5" ht="38.25" x14ac:dyDescent="0.2">
      <c r="A34" s="59">
        <v>18</v>
      </c>
      <c r="B34" s="3" t="s">
        <v>252</v>
      </c>
      <c r="C34" s="180">
        <v>0</v>
      </c>
      <c r="D34" s="177" t="s">
        <v>31</v>
      </c>
      <c r="E34" s="61">
        <v>0</v>
      </c>
    </row>
    <row r="35" spans="1:5" ht="38.25" x14ac:dyDescent="0.2">
      <c r="A35" s="59">
        <v>19</v>
      </c>
      <c r="B35" s="3" t="s">
        <v>253</v>
      </c>
      <c r="C35" s="180">
        <v>0</v>
      </c>
      <c r="D35" s="177" t="s">
        <v>32</v>
      </c>
      <c r="E35" s="61">
        <v>0</v>
      </c>
    </row>
    <row r="36" spans="1:5" x14ac:dyDescent="0.2">
      <c r="A36" s="59">
        <v>20</v>
      </c>
      <c r="B36" s="3" t="s">
        <v>243</v>
      </c>
      <c r="C36" s="180" t="s">
        <v>9</v>
      </c>
      <c r="D36" s="177"/>
      <c r="E36" s="61"/>
    </row>
    <row r="37" spans="1:5" x14ac:dyDescent="0.2">
      <c r="A37" s="59" t="s">
        <v>7</v>
      </c>
      <c r="B37" s="3" t="s">
        <v>254</v>
      </c>
      <c r="C37" s="180">
        <v>0</v>
      </c>
      <c r="D37" s="177" t="s">
        <v>33</v>
      </c>
      <c r="E37" s="61"/>
    </row>
    <row r="38" spans="1:5" x14ac:dyDescent="0.2">
      <c r="A38" s="59" t="s">
        <v>8</v>
      </c>
      <c r="B38" s="3" t="s">
        <v>255</v>
      </c>
      <c r="C38" s="180" t="s">
        <v>9</v>
      </c>
      <c r="D38" s="177" t="s">
        <v>34</v>
      </c>
      <c r="E38" s="61"/>
    </row>
    <row r="39" spans="1:5" ht="25.5" x14ac:dyDescent="0.2">
      <c r="A39" s="59" t="s">
        <v>35</v>
      </c>
      <c r="B39" s="3" t="s">
        <v>256</v>
      </c>
      <c r="C39" s="180">
        <v>0</v>
      </c>
      <c r="D39" s="177" t="s">
        <v>36</v>
      </c>
      <c r="E39" s="61"/>
    </row>
    <row r="40" spans="1:5" x14ac:dyDescent="0.2">
      <c r="A40" s="59" t="s">
        <v>37</v>
      </c>
      <c r="B40" s="3" t="s">
        <v>257</v>
      </c>
      <c r="C40" s="180">
        <v>0</v>
      </c>
      <c r="D40" s="177" t="s">
        <v>38</v>
      </c>
      <c r="E40" s="61"/>
    </row>
    <row r="41" spans="1:5" ht="25.5" x14ac:dyDescent="0.2">
      <c r="A41" s="59">
        <v>21</v>
      </c>
      <c r="B41" s="3" t="s">
        <v>258</v>
      </c>
      <c r="C41" s="180">
        <v>0</v>
      </c>
      <c r="D41" s="177" t="s">
        <v>39</v>
      </c>
      <c r="E41" s="61">
        <v>0</v>
      </c>
    </row>
    <row r="42" spans="1:5" x14ac:dyDescent="0.2">
      <c r="A42" s="59">
        <v>22</v>
      </c>
      <c r="B42" s="3" t="s">
        <v>259</v>
      </c>
      <c r="C42" s="180">
        <v>0</v>
      </c>
      <c r="D42" s="177" t="s">
        <v>40</v>
      </c>
      <c r="E42" s="61"/>
    </row>
    <row r="43" spans="1:5" ht="25.5" x14ac:dyDescent="0.2">
      <c r="A43" s="59">
        <v>23</v>
      </c>
      <c r="B43" s="3" t="s">
        <v>260</v>
      </c>
      <c r="C43" s="180">
        <v>0</v>
      </c>
      <c r="D43" s="177" t="s">
        <v>41</v>
      </c>
      <c r="E43" s="61"/>
    </row>
    <row r="44" spans="1:5" x14ac:dyDescent="0.2">
      <c r="A44" s="59">
        <v>24</v>
      </c>
      <c r="B44" s="3" t="s">
        <v>243</v>
      </c>
      <c r="C44" s="180" t="s">
        <v>9</v>
      </c>
      <c r="D44" s="177"/>
      <c r="E44" s="61"/>
    </row>
    <row r="45" spans="1:5" ht="25.5" x14ac:dyDescent="0.2">
      <c r="A45" s="59">
        <v>25</v>
      </c>
      <c r="B45" s="3" t="s">
        <v>261</v>
      </c>
      <c r="C45" s="180">
        <v>0</v>
      </c>
      <c r="D45" s="177" t="s">
        <v>39</v>
      </c>
      <c r="E45" s="61"/>
    </row>
    <row r="46" spans="1:5" x14ac:dyDescent="0.2">
      <c r="A46" s="59" t="s">
        <v>42</v>
      </c>
      <c r="B46" s="3" t="s">
        <v>262</v>
      </c>
      <c r="C46" s="180">
        <v>0</v>
      </c>
      <c r="D46" s="177" t="s">
        <v>43</v>
      </c>
      <c r="E46" s="61"/>
    </row>
    <row r="47" spans="1:5" x14ac:dyDescent="0.2">
      <c r="A47" s="59" t="s">
        <v>44</v>
      </c>
      <c r="B47" s="3" t="s">
        <v>263</v>
      </c>
      <c r="C47" s="180">
        <v>0</v>
      </c>
      <c r="D47" s="177" t="s">
        <v>45</v>
      </c>
      <c r="E47" s="61"/>
    </row>
    <row r="48" spans="1:5" x14ac:dyDescent="0.2">
      <c r="A48" s="59">
        <v>26</v>
      </c>
      <c r="B48" s="3" t="s">
        <v>264</v>
      </c>
      <c r="C48" s="180">
        <v>0</v>
      </c>
      <c r="D48" s="177" t="s">
        <v>46</v>
      </c>
      <c r="E48" s="61"/>
    </row>
    <row r="49" spans="1:5" x14ac:dyDescent="0.2">
      <c r="A49" s="59" t="s">
        <v>47</v>
      </c>
      <c r="B49" s="3" t="s">
        <v>265</v>
      </c>
      <c r="C49" s="180">
        <v>0</v>
      </c>
      <c r="D49" s="177"/>
      <c r="E49" s="61"/>
    </row>
    <row r="50" spans="1:5" x14ac:dyDescent="0.2">
      <c r="A50" s="59"/>
      <c r="B50" s="3" t="s">
        <v>266</v>
      </c>
      <c r="C50" s="180">
        <v>0</v>
      </c>
      <c r="D50" s="177"/>
      <c r="E50" s="61">
        <v>0</v>
      </c>
    </row>
    <row r="51" spans="1:5" x14ac:dyDescent="0.2">
      <c r="A51" s="59"/>
      <c r="B51" s="3" t="s">
        <v>267</v>
      </c>
      <c r="C51" s="180">
        <v>0</v>
      </c>
      <c r="D51" s="177"/>
      <c r="E51" s="61">
        <v>0</v>
      </c>
    </row>
    <row r="52" spans="1:5" x14ac:dyDescent="0.2">
      <c r="A52" s="59"/>
      <c r="B52" s="3" t="s">
        <v>268</v>
      </c>
      <c r="C52" s="180">
        <v>0</v>
      </c>
      <c r="D52" s="177">
        <v>468</v>
      </c>
      <c r="E52" s="61">
        <v>0</v>
      </c>
    </row>
    <row r="53" spans="1:5" x14ac:dyDescent="0.2">
      <c r="A53" s="59"/>
      <c r="B53" s="3" t="s">
        <v>269</v>
      </c>
      <c r="C53" s="180">
        <v>0</v>
      </c>
      <c r="D53" s="177">
        <v>468</v>
      </c>
      <c r="E53" s="61">
        <v>0</v>
      </c>
    </row>
    <row r="54" spans="1:5" ht="25.5" x14ac:dyDescent="0.2">
      <c r="A54" s="59" t="s">
        <v>48</v>
      </c>
      <c r="B54" s="3" t="s">
        <v>270</v>
      </c>
      <c r="C54" s="180">
        <v>0</v>
      </c>
      <c r="D54" s="177"/>
      <c r="E54" s="61"/>
    </row>
    <row r="55" spans="1:5" x14ac:dyDescent="0.2">
      <c r="A55" s="59">
        <v>27</v>
      </c>
      <c r="B55" s="3" t="s">
        <v>271</v>
      </c>
      <c r="C55" s="180">
        <v>0</v>
      </c>
      <c r="D55" s="177" t="s">
        <v>49</v>
      </c>
      <c r="E55" s="61"/>
    </row>
    <row r="56" spans="1:5" ht="38.25" x14ac:dyDescent="0.2">
      <c r="A56" s="12">
        <v>28</v>
      </c>
      <c r="B56" s="12" t="s">
        <v>272</v>
      </c>
      <c r="C56" s="193">
        <v>-31769.343590999997</v>
      </c>
      <c r="D56" s="99" t="s">
        <v>273</v>
      </c>
      <c r="E56" s="189">
        <v>0</v>
      </c>
    </row>
    <row r="57" spans="1:5" ht="51" x14ac:dyDescent="0.2">
      <c r="A57" s="12">
        <v>29</v>
      </c>
      <c r="B57" s="12" t="s">
        <v>274</v>
      </c>
      <c r="C57" s="193">
        <v>5098858.9187890003</v>
      </c>
      <c r="D57" s="99" t="s">
        <v>275</v>
      </c>
      <c r="E57" s="189">
        <v>0</v>
      </c>
    </row>
    <row r="58" spans="1:5" ht="14.25" customHeight="1" x14ac:dyDescent="0.2">
      <c r="A58" s="201" t="s">
        <v>276</v>
      </c>
      <c r="B58" s="202"/>
      <c r="C58" s="202"/>
      <c r="D58" s="202"/>
      <c r="E58" s="203"/>
    </row>
    <row r="59" spans="1:5" x14ac:dyDescent="0.2">
      <c r="A59" s="3">
        <v>30</v>
      </c>
      <c r="B59" s="3" t="s">
        <v>227</v>
      </c>
      <c r="C59" s="62">
        <v>574232.46158</v>
      </c>
      <c r="D59" s="59" t="s">
        <v>50</v>
      </c>
      <c r="E59" s="190"/>
    </row>
    <row r="60" spans="1:5" x14ac:dyDescent="0.2">
      <c r="A60" s="3">
        <v>31</v>
      </c>
      <c r="B60" s="3" t="s">
        <v>277</v>
      </c>
      <c r="C60" s="62">
        <v>0</v>
      </c>
      <c r="D60" s="59"/>
      <c r="E60" s="190"/>
    </row>
    <row r="61" spans="1:5" x14ac:dyDescent="0.2">
      <c r="A61" s="3">
        <v>32</v>
      </c>
      <c r="B61" s="3" t="s">
        <v>278</v>
      </c>
      <c r="C61" s="62">
        <v>574232.46158</v>
      </c>
      <c r="D61" s="59"/>
      <c r="E61" s="190"/>
    </row>
    <row r="62" spans="1:5" x14ac:dyDescent="0.2">
      <c r="A62" s="3">
        <v>33</v>
      </c>
      <c r="B62" s="3" t="s">
        <v>279</v>
      </c>
      <c r="C62" s="62">
        <v>0</v>
      </c>
      <c r="D62" s="59" t="s">
        <v>51</v>
      </c>
      <c r="E62" s="190">
        <v>0</v>
      </c>
    </row>
    <row r="63" spans="1:5" x14ac:dyDescent="0.2">
      <c r="A63" s="3"/>
      <c r="B63" s="3" t="s">
        <v>280</v>
      </c>
      <c r="C63" s="62" t="s">
        <v>9</v>
      </c>
      <c r="D63" s="59"/>
      <c r="E63" s="190"/>
    </row>
    <row r="64" spans="1:5" ht="25.5" x14ac:dyDescent="0.2">
      <c r="A64" s="3">
        <v>34</v>
      </c>
      <c r="B64" s="3" t="s">
        <v>281</v>
      </c>
      <c r="C64" s="62">
        <v>0</v>
      </c>
      <c r="D64" s="59" t="s">
        <v>52</v>
      </c>
      <c r="E64" s="190"/>
    </row>
    <row r="65" spans="1:5" ht="14.25" customHeight="1" x14ac:dyDescent="0.2">
      <c r="A65" s="3">
        <v>35</v>
      </c>
      <c r="B65" s="3" t="s">
        <v>282</v>
      </c>
      <c r="C65" s="62" t="s">
        <v>9</v>
      </c>
      <c r="D65" s="59"/>
      <c r="E65" s="190"/>
    </row>
    <row r="66" spans="1:5" x14ac:dyDescent="0.2">
      <c r="A66" s="12">
        <v>36</v>
      </c>
      <c r="B66" s="12" t="s">
        <v>283</v>
      </c>
      <c r="C66" s="99">
        <v>574232.46158</v>
      </c>
      <c r="D66" s="12" t="s">
        <v>284</v>
      </c>
      <c r="E66" s="189"/>
    </row>
    <row r="67" spans="1:5" ht="14.25" customHeight="1" x14ac:dyDescent="0.2">
      <c r="A67" s="201" t="s">
        <v>285</v>
      </c>
      <c r="B67" s="202"/>
      <c r="C67" s="202"/>
      <c r="D67" s="202"/>
      <c r="E67" s="203"/>
    </row>
    <row r="68" spans="1:5" x14ac:dyDescent="0.2">
      <c r="A68" s="59">
        <v>37</v>
      </c>
      <c r="B68" s="3" t="s">
        <v>286</v>
      </c>
      <c r="C68" s="62">
        <v>0</v>
      </c>
      <c r="D68" s="59" t="s">
        <v>53</v>
      </c>
      <c r="E68" s="61">
        <v>0</v>
      </c>
    </row>
    <row r="69" spans="1:5" ht="25.5" x14ac:dyDescent="0.2">
      <c r="A69" s="59">
        <v>38</v>
      </c>
      <c r="B69" s="3" t="s">
        <v>287</v>
      </c>
      <c r="C69" s="62">
        <v>0</v>
      </c>
      <c r="D69" s="59" t="s">
        <v>54</v>
      </c>
      <c r="E69" s="61">
        <v>0</v>
      </c>
    </row>
    <row r="70" spans="1:5" ht="38.25" x14ac:dyDescent="0.2">
      <c r="A70" s="59">
        <v>39</v>
      </c>
      <c r="B70" s="3" t="s">
        <v>288</v>
      </c>
      <c r="C70" s="62">
        <v>0</v>
      </c>
      <c r="D70" s="59" t="s">
        <v>55</v>
      </c>
      <c r="E70" s="61">
        <v>0</v>
      </c>
    </row>
    <row r="71" spans="1:5" ht="38.25" x14ac:dyDescent="0.2">
      <c r="A71" s="59">
        <v>40</v>
      </c>
      <c r="B71" s="3" t="s">
        <v>289</v>
      </c>
      <c r="C71" s="62">
        <v>0</v>
      </c>
      <c r="D71" s="59" t="s">
        <v>56</v>
      </c>
      <c r="E71" s="61"/>
    </row>
    <row r="72" spans="1:5" x14ac:dyDescent="0.2">
      <c r="A72" s="59">
        <v>41</v>
      </c>
      <c r="B72" s="3" t="s">
        <v>290</v>
      </c>
      <c r="C72" s="62">
        <v>0</v>
      </c>
      <c r="D72" s="59"/>
      <c r="E72" s="61"/>
    </row>
    <row r="73" spans="1:5" ht="25.5" x14ac:dyDescent="0.2">
      <c r="A73" s="59" t="s">
        <v>57</v>
      </c>
      <c r="B73" s="3" t="s">
        <v>291</v>
      </c>
      <c r="C73" s="62">
        <v>0</v>
      </c>
      <c r="D73" s="59" t="s">
        <v>58</v>
      </c>
      <c r="E73" s="61"/>
    </row>
    <row r="74" spans="1:5" x14ac:dyDescent="0.2">
      <c r="A74" s="59"/>
      <c r="B74" s="3" t="s">
        <v>292</v>
      </c>
      <c r="C74" s="62">
        <v>0</v>
      </c>
      <c r="D74" s="59"/>
      <c r="E74" s="61"/>
    </row>
    <row r="75" spans="1:5" ht="25.5" x14ac:dyDescent="0.2">
      <c r="A75" s="59" t="s">
        <v>59</v>
      </c>
      <c r="B75" s="3" t="s">
        <v>293</v>
      </c>
      <c r="C75" s="62" t="s">
        <v>9</v>
      </c>
      <c r="D75" s="59"/>
      <c r="E75" s="61"/>
    </row>
    <row r="76" spans="1:5" x14ac:dyDescent="0.2">
      <c r="A76" s="59"/>
      <c r="B76" s="3" t="s">
        <v>292</v>
      </c>
      <c r="C76" s="62" t="s">
        <v>9</v>
      </c>
      <c r="D76" s="59"/>
      <c r="E76" s="61"/>
    </row>
    <row r="77" spans="1:5" ht="25.5" x14ac:dyDescent="0.2">
      <c r="A77" s="59" t="s">
        <v>60</v>
      </c>
      <c r="B77" s="3" t="s">
        <v>294</v>
      </c>
      <c r="C77" s="62" t="s">
        <v>9</v>
      </c>
      <c r="D77" s="59"/>
      <c r="E77" s="61"/>
    </row>
    <row r="78" spans="1:5" x14ac:dyDescent="0.2">
      <c r="A78" s="59"/>
      <c r="B78" s="3" t="s">
        <v>295</v>
      </c>
      <c r="C78" s="62" t="s">
        <v>9</v>
      </c>
      <c r="D78" s="59"/>
      <c r="E78" s="61"/>
    </row>
    <row r="79" spans="1:5" x14ac:dyDescent="0.2">
      <c r="A79" s="59"/>
      <c r="B79" s="3" t="s">
        <v>296</v>
      </c>
      <c r="C79" s="62" t="s">
        <v>9</v>
      </c>
      <c r="D79" s="59"/>
      <c r="E79" s="61"/>
    </row>
    <row r="80" spans="1:5" x14ac:dyDescent="0.2">
      <c r="A80" s="59"/>
      <c r="B80" s="3" t="s">
        <v>297</v>
      </c>
      <c r="C80" s="62" t="s">
        <v>9</v>
      </c>
      <c r="D80" s="59"/>
      <c r="E80" s="61"/>
    </row>
    <row r="81" spans="1:5" x14ac:dyDescent="0.2">
      <c r="A81" s="59">
        <v>42</v>
      </c>
      <c r="B81" s="3" t="s">
        <v>298</v>
      </c>
      <c r="C81" s="62">
        <v>0</v>
      </c>
      <c r="D81" s="59" t="s">
        <v>61</v>
      </c>
      <c r="E81" s="61"/>
    </row>
    <row r="82" spans="1:5" ht="25.5" x14ac:dyDescent="0.2">
      <c r="A82" s="12">
        <v>43</v>
      </c>
      <c r="B82" s="12" t="s">
        <v>299</v>
      </c>
      <c r="C82" s="99">
        <v>0</v>
      </c>
      <c r="D82" s="12" t="s">
        <v>300</v>
      </c>
      <c r="E82" s="189"/>
    </row>
    <row r="83" spans="1:5" ht="51" x14ac:dyDescent="0.2">
      <c r="A83" s="12">
        <v>44</v>
      </c>
      <c r="B83" s="12" t="s">
        <v>154</v>
      </c>
      <c r="C83" s="99">
        <v>574232.46158</v>
      </c>
      <c r="D83" s="12" t="s">
        <v>301</v>
      </c>
      <c r="E83" s="189"/>
    </row>
    <row r="84" spans="1:5" x14ac:dyDescent="0.2">
      <c r="A84" s="12">
        <v>45</v>
      </c>
      <c r="B84" s="12" t="s">
        <v>302</v>
      </c>
      <c r="C84" s="99">
        <v>5673091.3803690001</v>
      </c>
      <c r="D84" s="12" t="s">
        <v>303</v>
      </c>
      <c r="E84" s="189"/>
    </row>
    <row r="85" spans="1:5" ht="14.25" customHeight="1" x14ac:dyDescent="0.2">
      <c r="A85" s="201" t="s">
        <v>304</v>
      </c>
      <c r="B85" s="202"/>
      <c r="C85" s="202"/>
      <c r="D85" s="202"/>
      <c r="E85" s="203"/>
    </row>
    <row r="86" spans="1:5" x14ac:dyDescent="0.2">
      <c r="A86" s="3">
        <v>46</v>
      </c>
      <c r="B86" s="3" t="s">
        <v>227</v>
      </c>
      <c r="C86" s="62">
        <v>724342.86660000007</v>
      </c>
      <c r="D86" s="59" t="s">
        <v>62</v>
      </c>
      <c r="E86" s="61"/>
    </row>
    <row r="87" spans="1:5" x14ac:dyDescent="0.2">
      <c r="A87" s="3">
        <v>47</v>
      </c>
      <c r="B87" s="3" t="s">
        <v>305</v>
      </c>
      <c r="C87" s="62">
        <v>0</v>
      </c>
      <c r="D87" s="59" t="s">
        <v>63</v>
      </c>
      <c r="E87" s="61"/>
    </row>
    <row r="88" spans="1:5" x14ac:dyDescent="0.2">
      <c r="A88" s="3"/>
      <c r="B88" s="3" t="s">
        <v>306</v>
      </c>
      <c r="C88" s="62" t="s">
        <v>9</v>
      </c>
      <c r="D88" s="59"/>
      <c r="E88" s="61"/>
    </row>
    <row r="89" spans="1:5" x14ac:dyDescent="0.2">
      <c r="A89" s="3">
        <v>48</v>
      </c>
      <c r="B89" s="3" t="s">
        <v>307</v>
      </c>
      <c r="C89" s="62">
        <v>0</v>
      </c>
      <c r="D89" s="59" t="s">
        <v>64</v>
      </c>
      <c r="E89" s="61"/>
    </row>
    <row r="90" spans="1:5" x14ac:dyDescent="0.2">
      <c r="A90" s="3">
        <v>49</v>
      </c>
      <c r="B90" s="3" t="s">
        <v>282</v>
      </c>
      <c r="C90" s="62">
        <v>0</v>
      </c>
      <c r="D90" s="59"/>
      <c r="E90" s="61"/>
    </row>
    <row r="91" spans="1:5" ht="14.25" customHeight="1" x14ac:dyDescent="0.2">
      <c r="A91" s="3">
        <v>50</v>
      </c>
      <c r="B91" s="3" t="s">
        <v>308</v>
      </c>
      <c r="C91" s="62" t="s">
        <v>9</v>
      </c>
      <c r="D91" s="59" t="s">
        <v>65</v>
      </c>
      <c r="E91" s="61"/>
    </row>
    <row r="92" spans="1:5" ht="25.5" x14ac:dyDescent="0.2">
      <c r="A92" s="12">
        <v>51</v>
      </c>
      <c r="B92" s="12" t="s">
        <v>309</v>
      </c>
      <c r="C92" s="99">
        <v>724342.86660000007</v>
      </c>
      <c r="D92" s="12" t="s">
        <v>310</v>
      </c>
      <c r="E92" s="189"/>
    </row>
    <row r="93" spans="1:5" ht="14.25" customHeight="1" x14ac:dyDescent="0.2">
      <c r="A93" s="213" t="s">
        <v>311</v>
      </c>
      <c r="B93" s="214"/>
      <c r="C93" s="214"/>
      <c r="D93" s="214"/>
      <c r="E93" s="215"/>
    </row>
    <row r="94" spans="1:5" x14ac:dyDescent="0.2">
      <c r="A94" s="59">
        <v>52</v>
      </c>
      <c r="B94" s="3" t="s">
        <v>312</v>
      </c>
      <c r="C94" s="62">
        <v>0</v>
      </c>
      <c r="D94" s="59" t="s">
        <v>66</v>
      </c>
      <c r="E94" s="61"/>
    </row>
    <row r="95" spans="1:5" ht="25.5" x14ac:dyDescent="0.2">
      <c r="A95" s="59">
        <v>53</v>
      </c>
      <c r="B95" s="3" t="s">
        <v>313</v>
      </c>
      <c r="C95" s="62">
        <v>0</v>
      </c>
      <c r="D95" s="59" t="s">
        <v>67</v>
      </c>
      <c r="E95" s="61"/>
    </row>
    <row r="96" spans="1:5" ht="38.25" x14ac:dyDescent="0.2">
      <c r="A96" s="59">
        <v>54</v>
      </c>
      <c r="B96" s="3" t="s">
        <v>314</v>
      </c>
      <c r="C96" s="62">
        <v>0</v>
      </c>
      <c r="D96" s="59" t="s">
        <v>68</v>
      </c>
      <c r="E96" s="61"/>
    </row>
    <row r="97" spans="1:5" x14ac:dyDescent="0.2">
      <c r="A97" s="59" t="s">
        <v>69</v>
      </c>
      <c r="B97" s="3" t="s">
        <v>315</v>
      </c>
      <c r="C97" s="62">
        <v>0</v>
      </c>
      <c r="D97" s="59"/>
      <c r="E97" s="61"/>
    </row>
    <row r="98" spans="1:5" x14ac:dyDescent="0.2">
      <c r="A98" s="59" t="s">
        <v>70</v>
      </c>
      <c r="B98" s="3" t="s">
        <v>316</v>
      </c>
      <c r="C98" s="62">
        <v>0</v>
      </c>
      <c r="D98" s="59"/>
      <c r="E98" s="61"/>
    </row>
    <row r="99" spans="1:5" ht="38.25" x14ac:dyDescent="0.2">
      <c r="A99" s="59">
        <v>55</v>
      </c>
      <c r="B99" s="3" t="s">
        <v>317</v>
      </c>
      <c r="C99" s="62">
        <v>0</v>
      </c>
      <c r="D99" s="59" t="s">
        <v>71</v>
      </c>
      <c r="E99" s="61"/>
    </row>
    <row r="100" spans="1:5" x14ac:dyDescent="0.2">
      <c r="A100" s="59">
        <v>56</v>
      </c>
      <c r="B100" s="3" t="s">
        <v>318</v>
      </c>
      <c r="C100" s="62">
        <v>0</v>
      </c>
      <c r="D100" s="59"/>
      <c r="E100" s="61"/>
    </row>
    <row r="101" spans="1:5" ht="25.5" x14ac:dyDescent="0.2">
      <c r="A101" s="59" t="s">
        <v>72</v>
      </c>
      <c r="B101" s="3" t="s">
        <v>319</v>
      </c>
      <c r="C101" s="62">
        <v>0</v>
      </c>
      <c r="D101" s="59" t="s">
        <v>58</v>
      </c>
      <c r="E101" s="61"/>
    </row>
    <row r="102" spans="1:5" x14ac:dyDescent="0.2">
      <c r="A102" s="59"/>
      <c r="B102" s="3" t="s">
        <v>292</v>
      </c>
      <c r="C102" s="62">
        <v>0</v>
      </c>
      <c r="D102" s="59"/>
      <c r="E102" s="61"/>
    </row>
    <row r="103" spans="1:5" ht="25.5" x14ac:dyDescent="0.2">
      <c r="A103" s="59" t="s">
        <v>73</v>
      </c>
      <c r="B103" s="3" t="s">
        <v>320</v>
      </c>
      <c r="C103" s="62">
        <v>0</v>
      </c>
      <c r="D103" s="59"/>
      <c r="E103" s="61"/>
    </row>
    <row r="104" spans="1:5" x14ac:dyDescent="0.2">
      <c r="A104" s="59"/>
      <c r="B104" s="3" t="s">
        <v>292</v>
      </c>
      <c r="C104" s="62">
        <v>0</v>
      </c>
      <c r="D104" s="59"/>
      <c r="E104" s="61"/>
    </row>
    <row r="105" spans="1:5" ht="25.5" x14ac:dyDescent="0.2">
      <c r="A105" s="59" t="s">
        <v>74</v>
      </c>
      <c r="B105" s="3" t="s">
        <v>321</v>
      </c>
      <c r="C105" s="62">
        <v>0</v>
      </c>
      <c r="D105" s="59">
        <v>468</v>
      </c>
      <c r="E105" s="61"/>
    </row>
    <row r="106" spans="1:5" x14ac:dyDescent="0.2">
      <c r="A106" s="59"/>
      <c r="B106" s="3" t="s">
        <v>295</v>
      </c>
      <c r="C106" s="62">
        <v>0</v>
      </c>
      <c r="D106" s="59"/>
      <c r="E106" s="61"/>
    </row>
    <row r="107" spans="1:5" x14ac:dyDescent="0.2">
      <c r="A107" s="59"/>
      <c r="B107" s="3" t="s">
        <v>322</v>
      </c>
      <c r="C107" s="62">
        <v>0</v>
      </c>
      <c r="D107" s="59">
        <v>468</v>
      </c>
      <c r="E107" s="61"/>
    </row>
    <row r="108" spans="1:5" x14ac:dyDescent="0.2">
      <c r="A108" s="59"/>
      <c r="B108" s="3" t="s">
        <v>323</v>
      </c>
      <c r="C108" s="62">
        <v>0</v>
      </c>
      <c r="D108" s="59"/>
      <c r="E108" s="61"/>
    </row>
    <row r="109" spans="1:5" ht="25.5" x14ac:dyDescent="0.2">
      <c r="A109" s="12">
        <v>57</v>
      </c>
      <c r="B109" s="12" t="s">
        <v>324</v>
      </c>
      <c r="C109" s="99">
        <v>0</v>
      </c>
      <c r="D109" s="12" t="s">
        <v>325</v>
      </c>
      <c r="E109" s="189"/>
    </row>
    <row r="110" spans="1:5" ht="51" x14ac:dyDescent="0.2">
      <c r="A110" s="12">
        <v>58</v>
      </c>
      <c r="B110" s="12" t="s">
        <v>155</v>
      </c>
      <c r="C110" s="99">
        <v>724342.86660000007</v>
      </c>
      <c r="D110" s="12" t="s">
        <v>326</v>
      </c>
      <c r="E110" s="189"/>
    </row>
    <row r="111" spans="1:5" x14ac:dyDescent="0.2">
      <c r="A111" s="12">
        <v>59</v>
      </c>
      <c r="B111" s="12" t="s">
        <v>139</v>
      </c>
      <c r="C111" s="99">
        <v>6397434.2469690004</v>
      </c>
      <c r="D111" s="12" t="s">
        <v>327</v>
      </c>
      <c r="E111" s="189"/>
    </row>
    <row r="112" spans="1:5" x14ac:dyDescent="0.2">
      <c r="A112" s="59" t="s">
        <v>75</v>
      </c>
      <c r="B112" s="3" t="s">
        <v>328</v>
      </c>
      <c r="C112" s="62">
        <v>0</v>
      </c>
      <c r="D112" s="59" t="s">
        <v>76</v>
      </c>
      <c r="E112" s="61"/>
    </row>
    <row r="113" spans="1:5" x14ac:dyDescent="0.2">
      <c r="A113" s="59"/>
      <c r="B113" s="3" t="s">
        <v>329</v>
      </c>
      <c r="C113" s="62">
        <v>0</v>
      </c>
      <c r="D113" s="59" t="s">
        <v>77</v>
      </c>
      <c r="E113" s="61"/>
    </row>
    <row r="114" spans="1:5" x14ac:dyDescent="0.2">
      <c r="A114" s="59"/>
      <c r="B114" s="3" t="s">
        <v>330</v>
      </c>
      <c r="C114" s="62">
        <v>0</v>
      </c>
      <c r="D114" s="59"/>
      <c r="E114" s="61"/>
    </row>
    <row r="115" spans="1:5" ht="14.25" customHeight="1" x14ac:dyDescent="0.2">
      <c r="A115" s="59"/>
      <c r="B115" s="3" t="s">
        <v>331</v>
      </c>
      <c r="C115" s="62">
        <v>0</v>
      </c>
      <c r="D115" s="59"/>
      <c r="E115" s="61"/>
    </row>
    <row r="116" spans="1:5" ht="14.25" customHeight="1" x14ac:dyDescent="0.2">
      <c r="A116" s="59">
        <v>60</v>
      </c>
      <c r="B116" s="12" t="s">
        <v>332</v>
      </c>
      <c r="C116" s="99">
        <v>37221959.317559816</v>
      </c>
      <c r="D116" s="12"/>
      <c r="E116" s="99"/>
    </row>
    <row r="117" spans="1:5" ht="14.25" customHeight="1" x14ac:dyDescent="0.2">
      <c r="A117" s="201" t="s">
        <v>333</v>
      </c>
      <c r="B117" s="202"/>
      <c r="C117" s="202"/>
      <c r="D117" s="202"/>
      <c r="E117" s="203"/>
    </row>
    <row r="118" spans="1:5" x14ac:dyDescent="0.2">
      <c r="A118" s="59">
        <v>61</v>
      </c>
      <c r="B118" s="10" t="s">
        <v>334</v>
      </c>
      <c r="C118" s="192">
        <v>0.13698523700184598</v>
      </c>
      <c r="D118" s="10" t="s">
        <v>78</v>
      </c>
      <c r="E118" s="189"/>
    </row>
    <row r="119" spans="1:5" x14ac:dyDescent="0.2">
      <c r="A119" s="59">
        <v>62</v>
      </c>
      <c r="B119" s="10" t="s">
        <v>335</v>
      </c>
      <c r="C119" s="192">
        <v>0.15241248672507857</v>
      </c>
      <c r="D119" s="10" t="s">
        <v>79</v>
      </c>
      <c r="E119" s="189"/>
    </row>
    <row r="120" spans="1:5" x14ac:dyDescent="0.2">
      <c r="A120" s="59">
        <v>63</v>
      </c>
      <c r="B120" s="10" t="s">
        <v>336</v>
      </c>
      <c r="C120" s="192">
        <v>0.17187258178402634</v>
      </c>
      <c r="D120" s="10" t="s">
        <v>80</v>
      </c>
      <c r="E120" s="189"/>
    </row>
    <row r="121" spans="1:5" ht="25.5" x14ac:dyDescent="0.2">
      <c r="A121" s="59">
        <v>64</v>
      </c>
      <c r="B121" s="10" t="s">
        <v>337</v>
      </c>
      <c r="C121" s="192">
        <v>6.5000000000000002E-2</v>
      </c>
      <c r="D121" s="10" t="s">
        <v>81</v>
      </c>
      <c r="E121" s="189"/>
    </row>
    <row r="122" spans="1:5" x14ac:dyDescent="0.2">
      <c r="A122" s="59">
        <v>65</v>
      </c>
      <c r="B122" s="10" t="s">
        <v>338</v>
      </c>
      <c r="C122" s="192">
        <v>2.5000000000000001E-2</v>
      </c>
      <c r="D122" s="10"/>
      <c r="E122" s="189"/>
    </row>
    <row r="123" spans="1:5" x14ac:dyDescent="0.2">
      <c r="A123" s="59">
        <v>66</v>
      </c>
      <c r="B123" s="10" t="s">
        <v>339</v>
      </c>
      <c r="C123" s="192">
        <v>0.01</v>
      </c>
      <c r="D123" s="10"/>
      <c r="E123" s="189"/>
    </row>
    <row r="124" spans="1:5" x14ac:dyDescent="0.2">
      <c r="A124" s="59">
        <v>67</v>
      </c>
      <c r="B124" s="10" t="s">
        <v>340</v>
      </c>
      <c r="C124" s="192">
        <v>0.03</v>
      </c>
      <c r="D124" s="10" t="s">
        <v>82</v>
      </c>
      <c r="E124" s="189"/>
    </row>
    <row r="125" spans="1:5" x14ac:dyDescent="0.2">
      <c r="A125" s="59" t="s">
        <v>83</v>
      </c>
      <c r="B125" s="10" t="s">
        <v>341</v>
      </c>
      <c r="C125" s="192">
        <v>0</v>
      </c>
      <c r="D125" s="10"/>
      <c r="E125" s="189"/>
    </row>
    <row r="126" spans="1:5" x14ac:dyDescent="0.2">
      <c r="A126" s="59">
        <v>68</v>
      </c>
      <c r="B126" s="10" t="s">
        <v>342</v>
      </c>
      <c r="C126" s="192">
        <v>0.13687258178402634</v>
      </c>
      <c r="D126" s="10" t="s">
        <v>84</v>
      </c>
      <c r="E126" s="189"/>
    </row>
    <row r="127" spans="1:5" x14ac:dyDescent="0.2">
      <c r="A127" s="59">
        <v>69</v>
      </c>
      <c r="B127" s="10" t="s">
        <v>343</v>
      </c>
      <c r="C127" s="191" t="s">
        <v>9</v>
      </c>
      <c r="D127" s="10"/>
      <c r="E127" s="189"/>
    </row>
    <row r="128" spans="1:5" ht="14.25" customHeight="1" x14ac:dyDescent="0.2">
      <c r="A128" s="59">
        <v>70</v>
      </c>
      <c r="B128" s="10" t="s">
        <v>343</v>
      </c>
      <c r="C128" s="191" t="s">
        <v>9</v>
      </c>
      <c r="D128" s="10"/>
      <c r="E128" s="189"/>
    </row>
    <row r="129" spans="1:5" ht="14.25" customHeight="1" x14ac:dyDescent="0.2">
      <c r="A129" s="59">
        <v>71</v>
      </c>
      <c r="B129" s="10" t="s">
        <v>343</v>
      </c>
      <c r="C129" s="191" t="s">
        <v>9</v>
      </c>
      <c r="D129" s="10"/>
      <c r="E129" s="189"/>
    </row>
    <row r="130" spans="1:5" x14ac:dyDescent="0.2">
      <c r="A130" s="216" t="s">
        <v>333</v>
      </c>
      <c r="B130" s="217"/>
      <c r="C130" s="217"/>
      <c r="D130" s="217"/>
      <c r="E130" s="218"/>
    </row>
    <row r="131" spans="1:5" ht="38.25" x14ac:dyDescent="0.2">
      <c r="A131" s="3">
        <v>72</v>
      </c>
      <c r="B131" s="3" t="s">
        <v>344</v>
      </c>
      <c r="C131" s="61">
        <v>0</v>
      </c>
      <c r="D131" s="59" t="s">
        <v>85</v>
      </c>
      <c r="E131" s="190"/>
    </row>
    <row r="132" spans="1:5" ht="38.25" x14ac:dyDescent="0.2">
      <c r="A132" s="3">
        <v>73</v>
      </c>
      <c r="B132" s="3" t="s">
        <v>345</v>
      </c>
      <c r="C132" s="61">
        <v>0</v>
      </c>
      <c r="D132" s="59" t="s">
        <v>86</v>
      </c>
      <c r="E132" s="190"/>
    </row>
    <row r="133" spans="1:5" x14ac:dyDescent="0.2">
      <c r="A133" s="3">
        <v>74</v>
      </c>
      <c r="B133" s="3" t="s">
        <v>243</v>
      </c>
      <c r="C133" s="61" t="s">
        <v>9</v>
      </c>
      <c r="D133" s="59"/>
      <c r="E133" s="190"/>
    </row>
    <row r="134" spans="1:5" ht="25.5" x14ac:dyDescent="0.2">
      <c r="A134" s="3">
        <v>75</v>
      </c>
      <c r="B134" s="3" t="s">
        <v>346</v>
      </c>
      <c r="C134" s="61">
        <v>0</v>
      </c>
      <c r="D134" s="59" t="s">
        <v>87</v>
      </c>
      <c r="E134" s="190"/>
    </row>
    <row r="135" spans="1:5" ht="14.25" customHeight="1" x14ac:dyDescent="0.2">
      <c r="A135" s="201" t="s">
        <v>347</v>
      </c>
      <c r="B135" s="202"/>
      <c r="C135" s="202"/>
      <c r="D135" s="202"/>
      <c r="E135" s="203"/>
    </row>
    <row r="136" spans="1:5" x14ac:dyDescent="0.2">
      <c r="A136" s="3">
        <v>76</v>
      </c>
      <c r="B136" s="3" t="s">
        <v>348</v>
      </c>
      <c r="C136" s="62">
        <v>0</v>
      </c>
      <c r="D136" s="3">
        <v>62</v>
      </c>
      <c r="E136" s="190"/>
    </row>
    <row r="137" spans="1:5" x14ac:dyDescent="0.2">
      <c r="A137" s="3">
        <v>77</v>
      </c>
      <c r="B137" s="3" t="s">
        <v>349</v>
      </c>
      <c r="C137" s="62">
        <v>465274.49146949773</v>
      </c>
      <c r="D137" s="3">
        <v>62</v>
      </c>
      <c r="E137" s="190"/>
    </row>
    <row r="138" spans="1:5" x14ac:dyDescent="0.2">
      <c r="A138" s="3">
        <v>78</v>
      </c>
      <c r="B138" s="3" t="s">
        <v>308</v>
      </c>
      <c r="C138" s="62">
        <v>0</v>
      </c>
      <c r="D138" s="3">
        <v>62</v>
      </c>
      <c r="E138" s="190"/>
    </row>
    <row r="139" spans="1:5" x14ac:dyDescent="0.2">
      <c r="A139" s="3">
        <v>79</v>
      </c>
      <c r="B139" s="3" t="s">
        <v>350</v>
      </c>
      <c r="C139" s="62">
        <v>223331.75590535891</v>
      </c>
      <c r="D139" s="3">
        <v>62</v>
      </c>
      <c r="E139" s="190"/>
    </row>
    <row r="140" spans="1:5" x14ac:dyDescent="0.2">
      <c r="A140" s="216" t="s">
        <v>351</v>
      </c>
      <c r="B140" s="217"/>
      <c r="C140" s="217"/>
      <c r="D140" s="217"/>
      <c r="E140" s="218"/>
    </row>
    <row r="141" spans="1:5" ht="25.5" x14ac:dyDescent="0.2">
      <c r="A141" s="3">
        <v>80</v>
      </c>
      <c r="B141" s="3" t="s">
        <v>352</v>
      </c>
      <c r="C141" s="59" t="s">
        <v>9</v>
      </c>
      <c r="D141" s="59" t="s">
        <v>88</v>
      </c>
      <c r="E141" s="190"/>
    </row>
    <row r="142" spans="1:5" ht="25.5" x14ac:dyDescent="0.2">
      <c r="A142" s="3">
        <v>81</v>
      </c>
      <c r="B142" s="3" t="s">
        <v>353</v>
      </c>
      <c r="C142" s="159">
        <v>0</v>
      </c>
      <c r="D142" s="59" t="s">
        <v>88</v>
      </c>
      <c r="E142" s="190"/>
    </row>
    <row r="143" spans="1:5" ht="25.5" x14ac:dyDescent="0.2">
      <c r="A143" s="3">
        <v>82</v>
      </c>
      <c r="B143" s="3" t="s">
        <v>354</v>
      </c>
      <c r="C143" s="59" t="s">
        <v>9</v>
      </c>
      <c r="D143" s="59" t="s">
        <v>89</v>
      </c>
      <c r="E143" s="190"/>
    </row>
    <row r="144" spans="1:5" ht="25.5" x14ac:dyDescent="0.2">
      <c r="A144" s="3">
        <v>83</v>
      </c>
      <c r="B144" s="3" t="s">
        <v>355</v>
      </c>
      <c r="C144" s="59" t="s">
        <v>9</v>
      </c>
      <c r="D144" s="59" t="s">
        <v>89</v>
      </c>
      <c r="E144" s="190"/>
    </row>
    <row r="145" spans="1:5" ht="25.5" x14ac:dyDescent="0.2">
      <c r="A145" s="3">
        <v>84</v>
      </c>
      <c r="B145" s="3" t="s">
        <v>356</v>
      </c>
      <c r="C145" s="59" t="s">
        <v>9</v>
      </c>
      <c r="D145" s="59" t="s">
        <v>90</v>
      </c>
      <c r="E145" s="190"/>
    </row>
    <row r="146" spans="1:5" ht="25.5" x14ac:dyDescent="0.2">
      <c r="A146" s="3">
        <v>85</v>
      </c>
      <c r="B146" s="3" t="s">
        <v>357</v>
      </c>
      <c r="C146" s="59" t="s">
        <v>9</v>
      </c>
      <c r="D146" s="59" t="s">
        <v>90</v>
      </c>
      <c r="E146" s="190"/>
    </row>
  </sheetData>
  <mergeCells count="11">
    <mergeCell ref="A93:E93"/>
    <mergeCell ref="A117:E117"/>
    <mergeCell ref="A130:E130"/>
    <mergeCell ref="A135:E135"/>
    <mergeCell ref="A140:E140"/>
    <mergeCell ref="A85:E85"/>
    <mergeCell ref="A1:J2"/>
    <mergeCell ref="A8:B9"/>
    <mergeCell ref="A22:E22"/>
    <mergeCell ref="A58:E58"/>
    <mergeCell ref="A67:E67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18B09-E411-42C7-A212-1B3007E562A9}">
  <dimension ref="A1:Q43"/>
  <sheetViews>
    <sheetView showGridLines="0" zoomScaleNormal="100" workbookViewId="0">
      <selection activeCell="E34" sqref="E34"/>
    </sheetView>
  </sheetViews>
  <sheetFormatPr baseColWidth="10" defaultRowHeight="14.25" x14ac:dyDescent="0.2"/>
  <cols>
    <col min="2" max="2" width="17.33203125" customWidth="1"/>
    <col min="3" max="3" width="11.88671875" bestFit="1" customWidth="1"/>
    <col min="5" max="5" width="15.109375" customWidth="1"/>
    <col min="6" max="6" width="15.33203125" customWidth="1"/>
    <col min="9" max="9" width="11.77734375" bestFit="1" customWidth="1"/>
    <col min="10" max="10" width="14.88671875" customWidth="1"/>
    <col min="11" max="11" width="14.5546875" customWidth="1"/>
    <col min="12" max="12" width="11.77734375" bestFit="1" customWidth="1"/>
    <col min="13" max="13" width="11.6640625" bestFit="1" customWidth="1"/>
    <col min="14" max="14" width="14.6640625" customWidth="1"/>
  </cols>
  <sheetData>
    <row r="1" spans="1:17" ht="19.5" customHeight="1" x14ac:dyDescent="0.2">
      <c r="A1" s="204" t="s">
        <v>141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"/>
    </row>
    <row r="2" spans="1:17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"/>
    </row>
    <row r="3" spans="1:17" x14ac:dyDescent="0.2">
      <c r="A3" s="25" t="s">
        <v>468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14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40">
        <f>Innholdsfortegnelse!D11</f>
        <v>44196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19.5" customHeight="1" x14ac:dyDescent="0.2">
      <c r="A7" s="232" t="s">
        <v>372</v>
      </c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"/>
      <c r="P7" s="2"/>
      <c r="Q7" s="2"/>
    </row>
    <row r="8" spans="1:17" ht="38.25" customHeight="1" x14ac:dyDescent="0.2">
      <c r="A8" s="230" t="s">
        <v>367</v>
      </c>
      <c r="B8" s="230"/>
      <c r="C8" s="230" t="s">
        <v>358</v>
      </c>
      <c r="D8" s="230"/>
      <c r="E8" s="230" t="s">
        <v>518</v>
      </c>
      <c r="F8" s="230"/>
      <c r="G8" s="230" t="s">
        <v>359</v>
      </c>
      <c r="H8" s="230"/>
      <c r="I8" s="230" t="s">
        <v>360</v>
      </c>
      <c r="J8" s="230"/>
      <c r="K8" s="230"/>
      <c r="L8" s="230"/>
      <c r="M8" s="230" t="s">
        <v>365</v>
      </c>
      <c r="N8" s="233" t="s">
        <v>366</v>
      </c>
      <c r="O8" s="2"/>
      <c r="P8" s="2"/>
      <c r="Q8" s="2"/>
    </row>
    <row r="9" spans="1:17" ht="63.75" x14ac:dyDescent="0.2">
      <c r="A9" s="231"/>
      <c r="B9" s="231"/>
      <c r="C9" s="47" t="s">
        <v>517</v>
      </c>
      <c r="D9" s="47" t="s">
        <v>516</v>
      </c>
      <c r="E9" s="47" t="s">
        <v>361</v>
      </c>
      <c r="F9" s="47" t="s">
        <v>362</v>
      </c>
      <c r="G9" s="47" t="s">
        <v>517</v>
      </c>
      <c r="H9" s="47" t="s">
        <v>516</v>
      </c>
      <c r="I9" s="47" t="s">
        <v>515</v>
      </c>
      <c r="J9" s="47" t="s">
        <v>363</v>
      </c>
      <c r="K9" s="47" t="s">
        <v>514</v>
      </c>
      <c r="L9" s="47" t="s">
        <v>364</v>
      </c>
      <c r="M9" s="231"/>
      <c r="N9" s="234"/>
      <c r="O9" s="2"/>
      <c r="P9" s="2"/>
      <c r="Q9" s="2"/>
    </row>
    <row r="10" spans="1:17" x14ac:dyDescent="0.2">
      <c r="A10" s="42"/>
      <c r="B10" s="42"/>
      <c r="C10" s="42" t="s">
        <v>91</v>
      </c>
      <c r="D10" s="42" t="s">
        <v>92</v>
      </c>
      <c r="E10" s="42" t="s">
        <v>93</v>
      </c>
      <c r="F10" s="42" t="s">
        <v>94</v>
      </c>
      <c r="G10" s="42" t="s">
        <v>95</v>
      </c>
      <c r="H10" s="42" t="s">
        <v>96</v>
      </c>
      <c r="I10" s="42" t="s">
        <v>97</v>
      </c>
      <c r="J10" s="42" t="s">
        <v>98</v>
      </c>
      <c r="K10" s="42" t="s">
        <v>99</v>
      </c>
      <c r="L10" s="42" t="s">
        <v>100</v>
      </c>
      <c r="M10" s="42" t="s">
        <v>101</v>
      </c>
      <c r="N10" s="43" t="s">
        <v>102</v>
      </c>
      <c r="O10" s="2"/>
      <c r="P10" s="2"/>
      <c r="Q10" s="2"/>
    </row>
    <row r="11" spans="1:17" x14ac:dyDescent="0.2">
      <c r="A11" s="66" t="s">
        <v>91</v>
      </c>
      <c r="B11" s="51" t="s">
        <v>368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2"/>
      <c r="P11" s="2"/>
      <c r="Q11" s="2"/>
    </row>
    <row r="12" spans="1:17" x14ac:dyDescent="0.2">
      <c r="A12" s="67"/>
      <c r="B12" s="181" t="s">
        <v>369</v>
      </c>
      <c r="C12" s="54">
        <v>96653578.390958294</v>
      </c>
      <c r="D12" s="54"/>
      <c r="E12" s="54"/>
      <c r="F12" s="54"/>
      <c r="G12" s="54"/>
      <c r="H12" s="54"/>
      <c r="I12" s="54">
        <v>31856626.079819568</v>
      </c>
      <c r="J12" s="54"/>
      <c r="K12" s="54"/>
      <c r="L12" s="54">
        <v>31856626.079819568</v>
      </c>
      <c r="M12" s="106">
        <v>0.99918002740390222</v>
      </c>
      <c r="N12" s="105">
        <v>1</v>
      </c>
      <c r="O12" s="2"/>
      <c r="P12" s="2"/>
      <c r="Q12" s="2"/>
    </row>
    <row r="13" spans="1:17" x14ac:dyDescent="0.2">
      <c r="A13" s="67"/>
      <c r="B13" s="181" t="s">
        <v>370</v>
      </c>
      <c r="C13" s="54">
        <v>201999.4926</v>
      </c>
      <c r="D13" s="54"/>
      <c r="E13" s="54"/>
      <c r="F13" s="54"/>
      <c r="G13" s="54"/>
      <c r="H13" s="54"/>
      <c r="I13" s="54">
        <v>20199.949260000001</v>
      </c>
      <c r="J13" s="54"/>
      <c r="K13" s="54"/>
      <c r="L13" s="54">
        <v>20199.949260000001</v>
      </c>
      <c r="M13" s="106">
        <v>6.3901130838246202E-4</v>
      </c>
      <c r="N13" s="105">
        <v>1</v>
      </c>
      <c r="O13" s="2"/>
      <c r="P13" s="2"/>
      <c r="Q13" s="2"/>
    </row>
    <row r="14" spans="1:17" x14ac:dyDescent="0.2">
      <c r="A14" s="67"/>
      <c r="B14" s="181" t="s">
        <v>371</v>
      </c>
      <c r="C14" s="54">
        <v>57263.305166666665</v>
      </c>
      <c r="D14" s="54"/>
      <c r="E14" s="54"/>
      <c r="F14" s="54"/>
      <c r="G14" s="54"/>
      <c r="H14" s="54"/>
      <c r="I14" s="54">
        <v>5726.3305166666669</v>
      </c>
      <c r="J14" s="54"/>
      <c r="K14" s="54"/>
      <c r="L14" s="54">
        <v>5726.3305166666669</v>
      </c>
      <c r="M14" s="106">
        <v>1.8096128771534039E-4</v>
      </c>
      <c r="N14" s="105">
        <v>1</v>
      </c>
      <c r="O14" s="2"/>
      <c r="P14" s="2"/>
      <c r="Q14" s="2"/>
    </row>
    <row r="15" spans="1:17" x14ac:dyDescent="0.2">
      <c r="A15" s="67"/>
      <c r="B15" s="181" t="s">
        <v>103</v>
      </c>
      <c r="C15" s="54">
        <v>0</v>
      </c>
      <c r="D15" s="54"/>
      <c r="E15" s="54"/>
      <c r="F15" s="54"/>
      <c r="G15" s="54"/>
      <c r="H15" s="54"/>
      <c r="I15" s="54">
        <v>0</v>
      </c>
      <c r="J15" s="54"/>
      <c r="K15" s="54"/>
      <c r="L15" s="54">
        <v>0</v>
      </c>
      <c r="M15" s="106">
        <v>0</v>
      </c>
      <c r="N15" s="105">
        <v>1</v>
      </c>
      <c r="O15" s="2"/>
      <c r="P15" s="2"/>
      <c r="Q15" s="2"/>
    </row>
    <row r="16" spans="1:17" x14ac:dyDescent="0.2">
      <c r="A16" s="67"/>
      <c r="B16" s="181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06"/>
      <c r="N16" s="105"/>
      <c r="O16" s="2"/>
      <c r="P16" s="2"/>
      <c r="Q16" s="2"/>
    </row>
    <row r="17" spans="1:17" x14ac:dyDescent="0.2">
      <c r="A17" s="67"/>
      <c r="B17" s="181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06"/>
      <c r="N17" s="105"/>
      <c r="O17" s="2"/>
      <c r="P17" s="2"/>
      <c r="Q17" s="2"/>
    </row>
    <row r="18" spans="1:17" x14ac:dyDescent="0.2">
      <c r="A18" s="67"/>
      <c r="B18" s="181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06"/>
      <c r="N18" s="105"/>
      <c r="O18" s="2"/>
      <c r="P18" s="2"/>
      <c r="Q18" s="2"/>
    </row>
    <row r="19" spans="1:17" x14ac:dyDescent="0.2">
      <c r="A19" s="67"/>
      <c r="B19" s="181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06"/>
      <c r="N19" s="105"/>
      <c r="O19" s="2"/>
      <c r="P19" s="2"/>
      <c r="Q19" s="2"/>
    </row>
    <row r="20" spans="1:17" x14ac:dyDescent="0.2">
      <c r="A20" s="125" t="s">
        <v>92</v>
      </c>
      <c r="B20" s="182" t="s">
        <v>364</v>
      </c>
      <c r="C20" s="115">
        <f>SUM(C12:C15)</f>
        <v>96912841.18872495</v>
      </c>
      <c r="D20" s="115"/>
      <c r="E20" s="115"/>
      <c r="F20" s="115"/>
      <c r="G20" s="115"/>
      <c r="H20" s="115"/>
      <c r="I20" s="115">
        <f>SUM(I12:I15)</f>
        <v>31882552.359596234</v>
      </c>
      <c r="J20" s="115"/>
      <c r="K20" s="115"/>
      <c r="L20" s="115">
        <f>SUM(L12:L15)</f>
        <v>31882552.359596234</v>
      </c>
      <c r="M20" s="126">
        <v>1</v>
      </c>
      <c r="N20" s="127">
        <f>SUM(N12:N15)</f>
        <v>4</v>
      </c>
      <c r="O20" s="2"/>
      <c r="P20" s="2"/>
      <c r="Q20" s="2"/>
    </row>
    <row r="21" spans="1:17" x14ac:dyDescent="0.2">
      <c r="A21" s="2"/>
      <c r="B21" s="2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2"/>
      <c r="P21" s="2"/>
      <c r="Q21" s="2"/>
    </row>
    <row r="22" spans="1:17" x14ac:dyDescent="0.2">
      <c r="A22" s="2"/>
      <c r="B22" s="2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2"/>
      <c r="P22" s="2"/>
      <c r="Q22" s="2"/>
    </row>
    <row r="23" spans="1:17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</row>
    <row r="24" spans="1:17" ht="21" customHeight="1" x14ac:dyDescent="0.2">
      <c r="A24" s="92" t="s">
        <v>373</v>
      </c>
      <c r="B24" s="94"/>
      <c r="C24" s="94"/>
      <c r="D24" s="94"/>
      <c r="E24" s="94"/>
      <c r="F24" s="94"/>
      <c r="G24" s="24"/>
      <c r="H24" s="24"/>
      <c r="I24" s="24"/>
      <c r="J24" s="24"/>
      <c r="K24" s="24"/>
      <c r="L24" s="24"/>
      <c r="M24" s="24"/>
      <c r="N24" s="24"/>
      <c r="O24" s="2"/>
      <c r="P24" s="2"/>
      <c r="Q24" s="2"/>
    </row>
    <row r="25" spans="1:17" x14ac:dyDescent="0.2">
      <c r="A25" s="85" t="s">
        <v>367</v>
      </c>
      <c r="B25" s="219"/>
      <c r="C25" s="219"/>
      <c r="D25" s="219"/>
      <c r="E25" s="219"/>
      <c r="F25" s="89" t="s">
        <v>374</v>
      </c>
      <c r="G25" s="2"/>
      <c r="H25" s="2"/>
      <c r="I25" s="2"/>
      <c r="J25" s="2"/>
      <c r="K25" s="2"/>
      <c r="M25" s="2"/>
      <c r="N25" s="2"/>
      <c r="O25" s="2"/>
      <c r="P25" s="2"/>
      <c r="Q25" s="2"/>
    </row>
    <row r="26" spans="1:17" x14ac:dyDescent="0.2">
      <c r="A26" s="71"/>
      <c r="B26" s="220"/>
      <c r="C26" s="220"/>
      <c r="D26" s="220"/>
      <c r="E26" s="220"/>
      <c r="F26" s="72" t="s">
        <v>91</v>
      </c>
      <c r="G26" s="24"/>
      <c r="H26" s="24"/>
      <c r="I26" s="24"/>
      <c r="J26" s="24"/>
      <c r="K26" s="24"/>
      <c r="M26" s="2"/>
      <c r="N26" s="2"/>
      <c r="O26" s="2"/>
      <c r="P26" s="2"/>
      <c r="Q26" s="2"/>
    </row>
    <row r="27" spans="1:17" x14ac:dyDescent="0.2">
      <c r="A27" s="66" t="s">
        <v>91</v>
      </c>
      <c r="B27" s="221" t="s">
        <v>375</v>
      </c>
      <c r="C27" s="222"/>
      <c r="D27" s="222"/>
      <c r="E27" s="223"/>
      <c r="F27" s="69">
        <v>37221959.317559816</v>
      </c>
      <c r="G27" s="24"/>
      <c r="H27" s="24"/>
      <c r="I27" s="24"/>
      <c r="J27" s="24"/>
      <c r="K27" s="24"/>
      <c r="M27" s="2"/>
      <c r="N27" s="2"/>
      <c r="O27" s="2"/>
      <c r="P27" s="2"/>
      <c r="Q27" s="2"/>
    </row>
    <row r="28" spans="1:17" x14ac:dyDescent="0.2">
      <c r="A28" s="67" t="s">
        <v>92</v>
      </c>
      <c r="B28" s="224" t="s">
        <v>376</v>
      </c>
      <c r="C28" s="225"/>
      <c r="D28" s="225"/>
      <c r="E28" s="226"/>
      <c r="F28" s="104">
        <v>1</v>
      </c>
      <c r="G28" s="24"/>
      <c r="H28" s="24"/>
      <c r="I28" s="24"/>
      <c r="J28" s="24"/>
      <c r="K28" s="24"/>
      <c r="M28" s="2"/>
      <c r="N28" s="2"/>
      <c r="O28" s="2"/>
      <c r="P28" s="2"/>
      <c r="Q28" s="2"/>
    </row>
    <row r="29" spans="1:17" x14ac:dyDescent="0.2">
      <c r="A29" s="68" t="s">
        <v>93</v>
      </c>
      <c r="B29" s="227" t="s">
        <v>377</v>
      </c>
      <c r="C29" s="228"/>
      <c r="D29" s="228"/>
      <c r="E29" s="229"/>
      <c r="F29" s="70">
        <v>372219.59317559819</v>
      </c>
      <c r="G29" s="24"/>
      <c r="H29" s="24"/>
      <c r="I29" s="24"/>
      <c r="J29" s="24"/>
      <c r="K29" s="24"/>
      <c r="M29" s="2"/>
      <c r="N29" s="2"/>
      <c r="O29" s="2"/>
      <c r="P29" s="2"/>
      <c r="Q29" s="2"/>
    </row>
    <row r="30" spans="1:17" x14ac:dyDescent="0.2">
      <c r="A30" s="2"/>
      <c r="B30" s="139"/>
      <c r="C30" s="139"/>
      <c r="D30" s="139"/>
      <c r="E30" s="139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</sheetData>
  <mergeCells count="15">
    <mergeCell ref="B29:E29"/>
    <mergeCell ref="A8:A9"/>
    <mergeCell ref="A7:N7"/>
    <mergeCell ref="N8:N9"/>
    <mergeCell ref="M8:M9"/>
    <mergeCell ref="I8:L8"/>
    <mergeCell ref="G8:H8"/>
    <mergeCell ref="E8:F8"/>
    <mergeCell ref="C8:D8"/>
    <mergeCell ref="B8:B9"/>
    <mergeCell ref="A1:P2"/>
    <mergeCell ref="B25:E25"/>
    <mergeCell ref="B26:E26"/>
    <mergeCell ref="B27:E27"/>
    <mergeCell ref="B28:E28"/>
  </mergeCells>
  <pageMargins left="0.7" right="0.7" top="0.75" bottom="0.75" header="0.3" footer="0.3"/>
  <pageSetup paperSize="0" orientation="portrait" horizontalDpi="0" verticalDpi="0" copies="0"/>
  <ignoredErrors>
    <ignoredError sqref="A10:N10 A21:N23 A11:A20 C11:N11 A26:N26 B24:N24 B25:E25 G25:N25 A27:A29 I29:N29 I27:N27 I28:N28 D16:H19 D12:H15 D20:H20 J12:K15 J20:K20 J16:K1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8C295-8835-4D79-A7D6-F1946FA7F914}">
  <sheetPr>
    <pageSetUpPr fitToPage="1"/>
  </sheetPr>
  <dimension ref="A1:AB59"/>
  <sheetViews>
    <sheetView showGridLines="0" zoomScaleNormal="100" workbookViewId="0">
      <selection activeCell="G35" sqref="G35"/>
    </sheetView>
  </sheetViews>
  <sheetFormatPr baseColWidth="10" defaultRowHeight="14.25" x14ac:dyDescent="0.2"/>
  <cols>
    <col min="2" max="2" width="62.109375" bestFit="1" customWidth="1"/>
    <col min="3" max="3" width="12.77734375" bestFit="1" customWidth="1"/>
    <col min="4" max="4" width="11.6640625" bestFit="1" customWidth="1"/>
    <col min="5" max="5" width="12.6640625" bestFit="1" customWidth="1"/>
    <col min="6" max="6" width="11.77734375" bestFit="1" customWidth="1"/>
    <col min="7" max="7" width="11.88671875" bestFit="1" customWidth="1"/>
    <col min="8" max="8" width="11.77734375" bestFit="1" customWidth="1"/>
    <col min="9" max="9" width="11.6640625" bestFit="1" customWidth="1"/>
    <col min="11" max="11" width="13" customWidth="1"/>
    <col min="12" max="12" width="13.6640625" bestFit="1" customWidth="1"/>
    <col min="14" max="14" width="11.6640625" bestFit="1" customWidth="1"/>
    <col min="19" max="19" width="12.6640625" bestFit="1" customWidth="1"/>
    <col min="20" max="20" width="15.109375" bestFit="1" customWidth="1"/>
  </cols>
  <sheetData>
    <row r="1" spans="1:28" ht="19.5" customHeight="1" x14ac:dyDescent="0.2">
      <c r="A1" s="204" t="s">
        <v>145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8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x14ac:dyDescent="0.2">
      <c r="A3" s="25" t="s">
        <v>472</v>
      </c>
      <c r="B3" s="2"/>
      <c r="C3" s="2"/>
      <c r="D3" s="2"/>
      <c r="E3" s="13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8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8" x14ac:dyDescent="0.2">
      <c r="A6" s="140">
        <f>Innholdsfortegnelse!D12</f>
        <v>44196</v>
      </c>
      <c r="B6" s="2"/>
      <c r="C6" s="2"/>
      <c r="D6" s="2"/>
      <c r="E6" s="2"/>
      <c r="F6" s="2"/>
      <c r="G6" s="2"/>
      <c r="H6" s="2"/>
      <c r="I6" s="2"/>
      <c r="P6" s="2"/>
      <c r="Q6" s="2"/>
      <c r="R6" s="2"/>
      <c r="S6" s="2"/>
      <c r="T6" s="2"/>
      <c r="U6" s="2"/>
      <c r="V6" s="2"/>
      <c r="W6" s="2"/>
      <c r="X6" s="2"/>
    </row>
    <row r="7" spans="1:28" ht="20.25" customHeight="1" x14ac:dyDescent="0.2">
      <c r="A7" s="239" t="s">
        <v>412</v>
      </c>
      <c r="B7" s="239"/>
      <c r="C7" s="239"/>
      <c r="D7" s="239"/>
      <c r="E7" s="239"/>
      <c r="F7" s="239"/>
      <c r="G7" s="239"/>
      <c r="H7" s="239"/>
      <c r="I7" s="2"/>
    </row>
    <row r="8" spans="1:28" x14ac:dyDescent="0.2">
      <c r="A8" s="241"/>
      <c r="B8" s="241" t="s">
        <v>394</v>
      </c>
      <c r="C8" s="74" t="s">
        <v>104</v>
      </c>
      <c r="D8" s="74" t="s">
        <v>105</v>
      </c>
      <c r="E8" s="74" t="s">
        <v>106</v>
      </c>
      <c r="F8" s="74" t="s">
        <v>107</v>
      </c>
      <c r="G8" s="74" t="s">
        <v>108</v>
      </c>
      <c r="H8" s="75" t="s">
        <v>109</v>
      </c>
      <c r="I8" s="2"/>
      <c r="T8" s="2"/>
      <c r="U8" s="2"/>
      <c r="V8" s="2"/>
      <c r="W8" s="2"/>
      <c r="X8" s="2"/>
      <c r="Y8" s="2"/>
      <c r="Z8" s="2"/>
      <c r="AA8" s="2"/>
      <c r="AB8" s="2"/>
    </row>
    <row r="9" spans="1:28" ht="42.75" customHeight="1" x14ac:dyDescent="0.2">
      <c r="A9" s="231"/>
      <c r="B9" s="231"/>
      <c r="C9" s="231" t="s">
        <v>388</v>
      </c>
      <c r="D9" s="231"/>
      <c r="E9" s="231" t="s">
        <v>389</v>
      </c>
      <c r="F9" s="231"/>
      <c r="G9" s="231" t="s">
        <v>392</v>
      </c>
      <c r="H9" s="234"/>
      <c r="I9" s="2"/>
      <c r="T9" s="2"/>
      <c r="U9" s="2"/>
      <c r="V9" s="2"/>
      <c r="W9" s="2"/>
      <c r="X9" s="2"/>
      <c r="Y9" s="2"/>
      <c r="Z9" s="2"/>
      <c r="AA9" s="2"/>
      <c r="AB9" s="2"/>
    </row>
    <row r="10" spans="1:28" ht="38.25" x14ac:dyDescent="0.2">
      <c r="A10" s="242"/>
      <c r="B10" s="242"/>
      <c r="C10" s="42" t="s">
        <v>386</v>
      </c>
      <c r="D10" s="42" t="s">
        <v>387</v>
      </c>
      <c r="E10" s="42" t="s">
        <v>386</v>
      </c>
      <c r="F10" s="42" t="s">
        <v>387</v>
      </c>
      <c r="G10" s="42" t="s">
        <v>390</v>
      </c>
      <c r="H10" s="43" t="s">
        <v>391</v>
      </c>
      <c r="I10" s="2"/>
      <c r="T10" s="2"/>
      <c r="U10" s="2"/>
      <c r="V10" s="2"/>
      <c r="W10" s="2"/>
      <c r="X10" s="2"/>
      <c r="Y10" s="2"/>
      <c r="Z10" s="2"/>
      <c r="AA10" s="2"/>
      <c r="AB10" s="2"/>
    </row>
    <row r="11" spans="1:28" x14ac:dyDescent="0.2">
      <c r="A11" s="51">
        <v>1</v>
      </c>
      <c r="B11" s="167" t="s">
        <v>483</v>
      </c>
      <c r="C11" s="103">
        <v>3128823.2088600001</v>
      </c>
      <c r="D11" s="103"/>
      <c r="E11" s="103">
        <v>3128823.2088600001</v>
      </c>
      <c r="F11" s="103"/>
      <c r="G11" s="164">
        <v>0</v>
      </c>
      <c r="H11" s="168">
        <f>IFERROR(G11/S33,0)</f>
        <v>0</v>
      </c>
      <c r="I11" s="73"/>
      <c r="T11" s="2"/>
      <c r="U11" s="2"/>
      <c r="V11" s="2"/>
      <c r="W11" s="2"/>
      <c r="X11" s="2"/>
      <c r="Y11" s="2"/>
      <c r="Z11" s="2"/>
      <c r="AA11" s="2"/>
      <c r="AB11" s="2"/>
    </row>
    <row r="12" spans="1:28" x14ac:dyDescent="0.2">
      <c r="A12" s="53">
        <v>2</v>
      </c>
      <c r="B12" s="169" t="s">
        <v>482</v>
      </c>
      <c r="C12" s="103">
        <v>7115765.9556257334</v>
      </c>
      <c r="D12" s="103"/>
      <c r="E12" s="103">
        <v>7115765.9556257334</v>
      </c>
      <c r="F12" s="103"/>
      <c r="G12" s="164">
        <v>828504.9518917246</v>
      </c>
      <c r="H12" s="168">
        <f t="shared" ref="H12:H25" si="0">IFERROR(G12/S34,0)</f>
        <v>0.11643229373454976</v>
      </c>
      <c r="T12" s="2"/>
      <c r="U12" s="2"/>
      <c r="V12" s="2"/>
      <c r="W12" s="2"/>
      <c r="X12" s="2"/>
      <c r="Y12" s="2"/>
      <c r="Z12" s="2"/>
      <c r="AA12" s="2"/>
      <c r="AB12" s="2"/>
    </row>
    <row r="13" spans="1:28" x14ac:dyDescent="0.2">
      <c r="A13" s="53">
        <v>3</v>
      </c>
      <c r="B13" s="169" t="s">
        <v>484</v>
      </c>
      <c r="C13" s="103">
        <v>970232.93102799996</v>
      </c>
      <c r="D13" s="103"/>
      <c r="E13" s="103">
        <v>970232.93102799996</v>
      </c>
      <c r="F13" s="103"/>
      <c r="G13" s="164">
        <v>0</v>
      </c>
      <c r="H13" s="168">
        <f t="shared" si="0"/>
        <v>0</v>
      </c>
      <c r="I13" s="73"/>
      <c r="T13" s="2"/>
      <c r="U13" s="2"/>
      <c r="V13" s="2"/>
      <c r="W13" s="2"/>
      <c r="X13" s="2"/>
      <c r="Y13" s="2"/>
      <c r="Z13" s="2"/>
      <c r="AA13" s="2"/>
      <c r="AB13" s="2"/>
    </row>
    <row r="14" spans="1:28" x14ac:dyDescent="0.2">
      <c r="A14" s="53">
        <v>4</v>
      </c>
      <c r="B14" s="169" t="s">
        <v>400</v>
      </c>
      <c r="C14" s="103">
        <v>757064.03662499995</v>
      </c>
      <c r="D14" s="103"/>
      <c r="E14" s="103">
        <v>757064.03662499995</v>
      </c>
      <c r="F14" s="103"/>
      <c r="G14" s="164"/>
      <c r="H14" s="168">
        <f t="shared" si="0"/>
        <v>0</v>
      </c>
      <c r="I14" s="73"/>
      <c r="T14" s="2"/>
      <c r="U14" s="2"/>
      <c r="V14" s="123"/>
      <c r="W14" s="2"/>
      <c r="X14" s="2"/>
      <c r="Y14" s="2"/>
      <c r="Z14" s="2"/>
      <c r="AA14" s="2"/>
      <c r="AB14" s="2"/>
    </row>
    <row r="15" spans="1:28" x14ac:dyDescent="0.2">
      <c r="A15" s="53">
        <v>5</v>
      </c>
      <c r="B15" s="169" t="s">
        <v>397</v>
      </c>
      <c r="C15" s="103">
        <v>419343.89124000003</v>
      </c>
      <c r="D15" s="103"/>
      <c r="E15" s="103">
        <v>419343.89124000003</v>
      </c>
      <c r="F15" s="103"/>
      <c r="G15" s="164"/>
      <c r="H15" s="168">
        <f t="shared" si="0"/>
        <v>0</v>
      </c>
      <c r="I15" s="73"/>
      <c r="L15" s="162"/>
      <c r="T15" s="2"/>
      <c r="U15" s="2"/>
      <c r="V15" s="2"/>
      <c r="W15" s="2"/>
      <c r="X15" s="2"/>
      <c r="Y15" s="2"/>
      <c r="Z15" s="2"/>
      <c r="AA15" s="2"/>
      <c r="AB15" s="2"/>
    </row>
    <row r="16" spans="1:28" x14ac:dyDescent="0.2">
      <c r="A16" s="53">
        <v>6</v>
      </c>
      <c r="B16" s="169" t="s">
        <v>399</v>
      </c>
      <c r="C16" s="103">
        <v>5891171.8227326702</v>
      </c>
      <c r="D16" s="103"/>
      <c r="E16" s="103">
        <v>6739427.0863928236</v>
      </c>
      <c r="F16" s="103"/>
      <c r="G16" s="164">
        <v>2093417.8576263832</v>
      </c>
      <c r="H16" s="168">
        <f t="shared" si="0"/>
        <v>0.3106225248512709</v>
      </c>
      <c r="K16" s="162"/>
      <c r="L16" s="162"/>
      <c r="T16" s="2"/>
      <c r="U16" s="2"/>
      <c r="V16" s="2"/>
      <c r="W16" s="2"/>
      <c r="X16" s="2"/>
      <c r="Y16" s="2"/>
      <c r="Z16" s="2"/>
      <c r="AA16" s="2"/>
      <c r="AB16" s="2"/>
    </row>
    <row r="17" spans="1:28" x14ac:dyDescent="0.2">
      <c r="A17" s="53">
        <v>7</v>
      </c>
      <c r="B17" s="169" t="s">
        <v>398</v>
      </c>
      <c r="C17" s="103">
        <v>59091.25937</v>
      </c>
      <c r="D17" s="103"/>
      <c r="E17" s="103">
        <v>59091.25937</v>
      </c>
      <c r="F17" s="103"/>
      <c r="G17" s="164">
        <v>59091.25937</v>
      </c>
      <c r="H17" s="168">
        <f t="shared" si="0"/>
        <v>1</v>
      </c>
      <c r="T17" s="2"/>
      <c r="U17" s="2"/>
      <c r="V17" s="2"/>
      <c r="W17" s="2"/>
      <c r="X17" s="2"/>
      <c r="Y17" s="2"/>
      <c r="Z17" s="2"/>
      <c r="AA17" s="2"/>
      <c r="AB17" s="2"/>
    </row>
    <row r="18" spans="1:28" x14ac:dyDescent="0.2">
      <c r="A18" s="53">
        <v>8</v>
      </c>
      <c r="B18" s="169" t="s">
        <v>402</v>
      </c>
      <c r="C18" s="103"/>
      <c r="D18" s="103"/>
      <c r="E18" s="103"/>
      <c r="F18" s="103"/>
      <c r="G18" s="164"/>
      <c r="H18" s="168">
        <f t="shared" si="0"/>
        <v>0</v>
      </c>
      <c r="K18" s="160"/>
      <c r="T18" s="2"/>
      <c r="U18" s="2"/>
      <c r="V18" s="2"/>
      <c r="W18" s="2"/>
      <c r="X18" s="2"/>
      <c r="Y18" s="2"/>
      <c r="Z18" s="2"/>
      <c r="AA18" s="2"/>
      <c r="AB18" s="2"/>
    </row>
    <row r="19" spans="1:28" x14ac:dyDescent="0.2">
      <c r="A19" s="53">
        <v>9</v>
      </c>
      <c r="B19" s="169" t="s">
        <v>485</v>
      </c>
      <c r="C19" s="103">
        <v>89344633.729049966</v>
      </c>
      <c r="D19" s="103">
        <v>575389.88014999998</v>
      </c>
      <c r="E19" s="103">
        <v>89344633.729049966</v>
      </c>
      <c r="F19" s="103">
        <v>-1048216.4387749997</v>
      </c>
      <c r="G19" s="164">
        <v>30903746.051596235</v>
      </c>
      <c r="H19" s="168">
        <f>IFERROR(G19/S41,0)</f>
        <v>0.35</v>
      </c>
      <c r="I19" s="73"/>
      <c r="J19" s="2"/>
      <c r="K19" s="2"/>
      <c r="L19" s="2"/>
      <c r="M19" s="2"/>
      <c r="N19" s="2"/>
      <c r="O19" s="2"/>
      <c r="T19" s="2"/>
      <c r="U19" s="2"/>
      <c r="V19" s="2"/>
      <c r="W19" s="2"/>
      <c r="X19" s="2"/>
      <c r="Y19" s="2"/>
      <c r="Z19" s="2"/>
      <c r="AA19" s="2"/>
      <c r="AB19" s="2"/>
    </row>
    <row r="20" spans="1:28" x14ac:dyDescent="0.2">
      <c r="A20" s="53">
        <v>10</v>
      </c>
      <c r="B20" s="169" t="s">
        <v>403</v>
      </c>
      <c r="C20" s="103"/>
      <c r="D20" s="103"/>
      <c r="E20" s="103"/>
      <c r="F20" s="103"/>
      <c r="G20" s="164"/>
      <c r="H20" s="168">
        <f t="shared" si="0"/>
        <v>0</v>
      </c>
      <c r="I20" s="73"/>
      <c r="J20" s="2"/>
      <c r="K20" s="2"/>
      <c r="L20" s="2"/>
      <c r="M20" s="161"/>
      <c r="N20" s="2"/>
      <c r="O20" s="2"/>
      <c r="T20" s="2"/>
      <c r="U20" s="2"/>
      <c r="V20" s="2"/>
      <c r="W20" s="2"/>
      <c r="X20" s="2"/>
      <c r="Y20" s="2"/>
      <c r="Z20" s="2"/>
      <c r="AA20" s="2"/>
      <c r="AB20" s="2"/>
    </row>
    <row r="21" spans="1:28" x14ac:dyDescent="0.2">
      <c r="A21" s="53">
        <v>11</v>
      </c>
      <c r="B21" s="169" t="s">
        <v>404</v>
      </c>
      <c r="C21" s="103"/>
      <c r="D21" s="103"/>
      <c r="E21" s="103"/>
      <c r="F21" s="103"/>
      <c r="G21" s="164"/>
      <c r="H21" s="168">
        <f t="shared" si="0"/>
        <v>0</v>
      </c>
      <c r="I21" s="73"/>
      <c r="J21" s="2"/>
      <c r="K21" s="2"/>
      <c r="L21" s="2"/>
      <c r="M21" s="2"/>
      <c r="N21" s="2"/>
      <c r="O21" s="2"/>
      <c r="T21" s="2"/>
      <c r="U21" s="2"/>
      <c r="V21" s="2"/>
      <c r="W21" s="2"/>
      <c r="X21" s="2"/>
      <c r="Y21" s="2"/>
      <c r="Z21" s="2"/>
      <c r="AA21" s="2"/>
      <c r="AB21" s="2"/>
    </row>
    <row r="22" spans="1:28" x14ac:dyDescent="0.2">
      <c r="A22" s="53">
        <v>12</v>
      </c>
      <c r="B22" s="169" t="s">
        <v>401</v>
      </c>
      <c r="C22" s="103">
        <v>7444784.7169000003</v>
      </c>
      <c r="D22" s="103"/>
      <c r="E22" s="103">
        <v>7444784.7169000003</v>
      </c>
      <c r="F22" s="103"/>
      <c r="G22" s="164">
        <v>744478.47169000003</v>
      </c>
      <c r="H22" s="168">
        <f t="shared" si="0"/>
        <v>0.1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x14ac:dyDescent="0.2">
      <c r="A23" s="53">
        <v>13</v>
      </c>
      <c r="B23" s="169" t="s">
        <v>405</v>
      </c>
      <c r="C23" s="103"/>
      <c r="D23" s="103"/>
      <c r="E23" s="103"/>
      <c r="F23" s="103"/>
      <c r="G23" s="164"/>
      <c r="H23" s="168">
        <f t="shared" si="0"/>
        <v>0</v>
      </c>
      <c r="I23" s="7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8" x14ac:dyDescent="0.2">
      <c r="A24" s="53">
        <v>14</v>
      </c>
      <c r="B24" s="169" t="s">
        <v>406</v>
      </c>
      <c r="C24" s="103"/>
      <c r="D24" s="103"/>
      <c r="E24" s="103"/>
      <c r="F24" s="103"/>
      <c r="G24" s="164"/>
      <c r="H24" s="168">
        <f t="shared" si="0"/>
        <v>0</v>
      </c>
      <c r="I24" s="7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8" x14ac:dyDescent="0.2">
      <c r="A25" s="53">
        <v>15</v>
      </c>
      <c r="B25" s="169" t="s">
        <v>167</v>
      </c>
      <c r="C25" s="103"/>
      <c r="D25" s="103"/>
      <c r="E25" s="103"/>
      <c r="F25" s="103"/>
      <c r="G25" s="164"/>
      <c r="H25" s="168">
        <f t="shared" si="0"/>
        <v>0</v>
      </c>
      <c r="I25" s="7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8" x14ac:dyDescent="0.2">
      <c r="A26" s="53">
        <v>16</v>
      </c>
      <c r="B26" s="169" t="s">
        <v>411</v>
      </c>
      <c r="C26" s="164">
        <v>44433.19455</v>
      </c>
      <c r="D26" s="164"/>
      <c r="E26" s="164">
        <v>44433.19455</v>
      </c>
      <c r="F26" s="164"/>
      <c r="G26" s="164">
        <v>83229.115049999993</v>
      </c>
      <c r="H26" s="168">
        <f>IFERROR(G26/S48,0)</f>
        <v>1.873129220010133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8" x14ac:dyDescent="0.2">
      <c r="A27" s="114">
        <v>17</v>
      </c>
      <c r="B27" s="114" t="s">
        <v>486</v>
      </c>
      <c r="C27" s="128">
        <f>SUM(C11:C26)</f>
        <v>115175344.74598137</v>
      </c>
      <c r="D27" s="128">
        <f t="shared" ref="D27:G27" si="1">SUM(D11:D26)</f>
        <v>575389.88014999998</v>
      </c>
      <c r="E27" s="128">
        <f t="shared" si="1"/>
        <v>116023600.00964153</v>
      </c>
      <c r="F27" s="128">
        <f t="shared" si="1"/>
        <v>-1048216.4387749997</v>
      </c>
      <c r="G27" s="128">
        <f t="shared" si="1"/>
        <v>34712467.707224347</v>
      </c>
      <c r="H27" s="129"/>
      <c r="I27" s="7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8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8" ht="20.25" customHeight="1" x14ac:dyDescent="0.2">
      <c r="A30" s="240" t="s">
        <v>396</v>
      </c>
      <c r="B30" s="240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"/>
      <c r="V30" s="2"/>
      <c r="W30" s="2"/>
      <c r="X30" s="2"/>
    </row>
    <row r="31" spans="1:28" x14ac:dyDescent="0.2">
      <c r="A31" s="219"/>
      <c r="B31" s="235" t="s">
        <v>395</v>
      </c>
      <c r="C31" s="219" t="s">
        <v>393</v>
      </c>
      <c r="D31" s="219"/>
      <c r="E31" s="244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35" t="s">
        <v>409</v>
      </c>
      <c r="T31" s="237" t="s">
        <v>410</v>
      </c>
      <c r="U31" s="2"/>
      <c r="V31" s="2"/>
      <c r="W31" s="2"/>
      <c r="X31" s="2"/>
    </row>
    <row r="32" spans="1:28" x14ac:dyDescent="0.2">
      <c r="A32" s="243"/>
      <c r="B32" s="236"/>
      <c r="C32" s="107">
        <v>0</v>
      </c>
      <c r="D32" s="107">
        <v>0.02</v>
      </c>
      <c r="E32" s="107">
        <v>0.04</v>
      </c>
      <c r="F32" s="108">
        <v>0.1</v>
      </c>
      <c r="G32" s="107">
        <v>0.2</v>
      </c>
      <c r="H32" s="107">
        <v>0.35</v>
      </c>
      <c r="I32" s="107">
        <v>0.5</v>
      </c>
      <c r="J32" s="107">
        <v>0.7</v>
      </c>
      <c r="K32" s="107">
        <v>0.75</v>
      </c>
      <c r="L32" s="107">
        <v>1</v>
      </c>
      <c r="M32" s="107">
        <v>1.5</v>
      </c>
      <c r="N32" s="107">
        <v>2.5</v>
      </c>
      <c r="O32" s="107">
        <v>3.7</v>
      </c>
      <c r="P32" s="107">
        <v>12.5</v>
      </c>
      <c r="Q32" s="65" t="s">
        <v>407</v>
      </c>
      <c r="R32" s="65" t="s">
        <v>408</v>
      </c>
      <c r="S32" s="236"/>
      <c r="T32" s="238"/>
      <c r="V32" s="2"/>
      <c r="W32" s="2"/>
      <c r="X32" s="2"/>
    </row>
    <row r="33" spans="1:24" x14ac:dyDescent="0.2">
      <c r="A33" s="51">
        <v>1</v>
      </c>
      <c r="B33" s="163" t="s">
        <v>483</v>
      </c>
      <c r="C33" s="164">
        <v>3128823.2088600001</v>
      </c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/>
      <c r="P33" s="194"/>
      <c r="Q33" s="194"/>
      <c r="R33" s="194"/>
      <c r="S33" s="103">
        <f>SUM(C33:R33)</f>
        <v>3128823.2088600001</v>
      </c>
      <c r="T33" s="109">
        <v>0</v>
      </c>
      <c r="U33" s="2"/>
      <c r="V33" s="2"/>
      <c r="W33" s="2"/>
      <c r="X33" s="2"/>
    </row>
    <row r="34" spans="1:24" x14ac:dyDescent="0.2">
      <c r="A34" s="53">
        <v>2</v>
      </c>
      <c r="B34" s="165" t="s">
        <v>482</v>
      </c>
      <c r="C34" s="166">
        <v>2973241.1961671109</v>
      </c>
      <c r="D34" s="166"/>
      <c r="E34" s="166"/>
      <c r="F34" s="166"/>
      <c r="G34" s="166">
        <v>4142524.7594586229</v>
      </c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03">
        <f t="shared" ref="S34:S48" si="2">SUM(C34:R34)</f>
        <v>7115765.9556257334</v>
      </c>
      <c r="T34" s="110">
        <v>4142524.7594586229</v>
      </c>
      <c r="U34" s="2"/>
      <c r="V34" s="2"/>
      <c r="W34" s="2"/>
      <c r="X34" s="2"/>
    </row>
    <row r="35" spans="1:24" x14ac:dyDescent="0.2">
      <c r="A35" s="53">
        <v>3</v>
      </c>
      <c r="B35" s="165" t="s">
        <v>484</v>
      </c>
      <c r="C35" s="166">
        <v>970232.93102799996</v>
      </c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03">
        <f t="shared" si="2"/>
        <v>970232.93102799996</v>
      </c>
      <c r="T35" s="110">
        <v>0</v>
      </c>
      <c r="U35" s="2"/>
      <c r="V35" s="2"/>
      <c r="W35" s="2"/>
      <c r="X35" s="2"/>
    </row>
    <row r="36" spans="1:24" x14ac:dyDescent="0.2">
      <c r="A36" s="53">
        <v>4</v>
      </c>
      <c r="B36" s="165" t="s">
        <v>400</v>
      </c>
      <c r="C36" s="166">
        <v>757064.03662499995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03">
        <f t="shared" si="2"/>
        <v>757064.03662499995</v>
      </c>
      <c r="T36" s="110">
        <v>0</v>
      </c>
      <c r="U36" s="2"/>
      <c r="V36" s="2"/>
      <c r="W36" s="2"/>
      <c r="X36" s="2"/>
    </row>
    <row r="37" spans="1:24" x14ac:dyDescent="0.2">
      <c r="A37" s="53">
        <v>5</v>
      </c>
      <c r="B37" s="165" t="s">
        <v>397</v>
      </c>
      <c r="C37" s="164">
        <v>419343.89124000003</v>
      </c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03">
        <f t="shared" si="2"/>
        <v>419343.89124000003</v>
      </c>
      <c r="T37" s="110">
        <v>0</v>
      </c>
      <c r="U37" s="2"/>
      <c r="V37" s="2"/>
      <c r="W37" s="2"/>
      <c r="X37" s="2"/>
    </row>
    <row r="38" spans="1:24" x14ac:dyDescent="0.2">
      <c r="A38" s="53">
        <v>6</v>
      </c>
      <c r="B38" s="165" t="s">
        <v>399</v>
      </c>
      <c r="C38" s="166"/>
      <c r="D38" s="166"/>
      <c r="E38" s="166"/>
      <c r="F38" s="166"/>
      <c r="G38" s="166">
        <v>4254318.9519000957</v>
      </c>
      <c r="H38" s="166"/>
      <c r="I38" s="166">
        <v>2485108.1344927279</v>
      </c>
      <c r="J38" s="166"/>
      <c r="K38" s="166"/>
      <c r="L38" s="166"/>
      <c r="M38" s="166"/>
      <c r="N38" s="166"/>
      <c r="O38" s="166"/>
      <c r="P38" s="166"/>
      <c r="Q38" s="166"/>
      <c r="R38" s="166"/>
      <c r="S38" s="103">
        <f t="shared" si="2"/>
        <v>6739427.0863928236</v>
      </c>
      <c r="T38" s="110">
        <v>1171639.1815499996</v>
      </c>
      <c r="U38" s="2"/>
      <c r="V38" s="2"/>
      <c r="W38" s="2"/>
      <c r="X38" s="2"/>
    </row>
    <row r="39" spans="1:24" x14ac:dyDescent="0.2">
      <c r="A39" s="53">
        <v>7</v>
      </c>
      <c r="B39" s="165" t="s">
        <v>398</v>
      </c>
      <c r="C39" s="166"/>
      <c r="D39" s="166"/>
      <c r="E39" s="166"/>
      <c r="F39" s="166"/>
      <c r="G39" s="166"/>
      <c r="H39" s="166"/>
      <c r="I39" s="166"/>
      <c r="J39" s="166"/>
      <c r="K39" s="166"/>
      <c r="L39" s="164">
        <v>59091.25937</v>
      </c>
      <c r="M39" s="166"/>
      <c r="N39" s="166"/>
      <c r="O39" s="166"/>
      <c r="P39" s="166"/>
      <c r="Q39" s="166"/>
      <c r="R39" s="166"/>
      <c r="S39" s="103">
        <f t="shared" si="2"/>
        <v>59091.25937</v>
      </c>
      <c r="T39" s="110">
        <v>59091.25937</v>
      </c>
      <c r="U39" s="2"/>
      <c r="V39" s="2"/>
      <c r="W39" s="2"/>
      <c r="X39" s="2"/>
    </row>
    <row r="40" spans="1:24" x14ac:dyDescent="0.2">
      <c r="A40" s="53">
        <v>8</v>
      </c>
      <c r="B40" s="165" t="s">
        <v>402</v>
      </c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166"/>
      <c r="R40" s="166"/>
      <c r="S40" s="103">
        <f t="shared" si="2"/>
        <v>0</v>
      </c>
      <c r="T40" s="110">
        <v>0</v>
      </c>
      <c r="U40" s="2"/>
      <c r="V40" s="2"/>
      <c r="W40" s="2"/>
      <c r="X40" s="2"/>
    </row>
    <row r="41" spans="1:24" x14ac:dyDescent="0.2">
      <c r="A41" s="53">
        <v>9</v>
      </c>
      <c r="B41" s="165" t="s">
        <v>485</v>
      </c>
      <c r="C41" s="166"/>
      <c r="D41" s="166"/>
      <c r="E41" s="166"/>
      <c r="F41" s="166"/>
      <c r="G41" s="166"/>
      <c r="H41" s="166">
        <f>E19+F19</f>
        <v>88296417.290274963</v>
      </c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03">
        <f t="shared" si="2"/>
        <v>88296417.290274963</v>
      </c>
      <c r="T41" s="110">
        <v>0</v>
      </c>
      <c r="U41" s="2"/>
      <c r="V41" s="2"/>
      <c r="W41" s="2"/>
      <c r="X41" s="2"/>
    </row>
    <row r="42" spans="1:24" x14ac:dyDescent="0.2">
      <c r="A42" s="53">
        <v>10</v>
      </c>
      <c r="B42" s="165" t="s">
        <v>403</v>
      </c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166"/>
      <c r="R42" s="166"/>
      <c r="S42" s="103">
        <f t="shared" si="2"/>
        <v>0</v>
      </c>
      <c r="T42" s="110">
        <v>0</v>
      </c>
      <c r="U42" s="2"/>
      <c r="V42" s="2"/>
      <c r="W42" s="2"/>
      <c r="X42" s="2"/>
    </row>
    <row r="43" spans="1:24" x14ac:dyDescent="0.2">
      <c r="A43" s="53">
        <v>11</v>
      </c>
      <c r="B43" s="165" t="s">
        <v>404</v>
      </c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03">
        <f t="shared" si="2"/>
        <v>0</v>
      </c>
      <c r="T43" s="110">
        <v>0</v>
      </c>
      <c r="U43" s="2"/>
      <c r="V43" s="2"/>
      <c r="W43" s="2"/>
      <c r="X43" s="2"/>
    </row>
    <row r="44" spans="1:24" x14ac:dyDescent="0.2">
      <c r="A44" s="53">
        <v>12</v>
      </c>
      <c r="B44" s="165" t="s">
        <v>401</v>
      </c>
      <c r="C44" s="166"/>
      <c r="D44" s="166"/>
      <c r="E44" s="166"/>
      <c r="F44" s="164">
        <v>7444784.7169000003</v>
      </c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03">
        <f t="shared" si="2"/>
        <v>7444784.7169000003</v>
      </c>
      <c r="T44" s="110">
        <v>0</v>
      </c>
      <c r="U44" s="2"/>
      <c r="V44" s="2"/>
      <c r="W44" s="2"/>
      <c r="X44" s="2"/>
    </row>
    <row r="45" spans="1:24" x14ac:dyDescent="0.2">
      <c r="A45" s="53">
        <v>13</v>
      </c>
      <c r="B45" s="165" t="s">
        <v>405</v>
      </c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03">
        <f t="shared" si="2"/>
        <v>0</v>
      </c>
      <c r="T45" s="110">
        <v>0</v>
      </c>
      <c r="U45" s="2"/>
      <c r="V45" s="2"/>
      <c r="W45" s="2"/>
      <c r="X45" s="2"/>
    </row>
    <row r="46" spans="1:24" x14ac:dyDescent="0.2">
      <c r="A46" s="53">
        <v>14</v>
      </c>
      <c r="B46" s="165" t="s">
        <v>406</v>
      </c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03">
        <f t="shared" si="2"/>
        <v>0</v>
      </c>
      <c r="T46" s="110">
        <v>0</v>
      </c>
      <c r="U46" s="2"/>
      <c r="V46" s="2"/>
      <c r="W46" s="2"/>
      <c r="X46" s="2"/>
    </row>
    <row r="47" spans="1:24" x14ac:dyDescent="0.2">
      <c r="A47" s="53">
        <v>15</v>
      </c>
      <c r="B47" s="165" t="s">
        <v>167</v>
      </c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03">
        <f t="shared" si="2"/>
        <v>0</v>
      </c>
      <c r="T47" s="110">
        <v>0</v>
      </c>
      <c r="U47" s="2"/>
      <c r="V47" s="2"/>
      <c r="W47" s="2"/>
      <c r="X47" s="2"/>
    </row>
    <row r="48" spans="1:24" x14ac:dyDescent="0.2">
      <c r="A48" s="53">
        <v>16</v>
      </c>
      <c r="B48" s="165" t="s">
        <v>411</v>
      </c>
      <c r="C48" s="166"/>
      <c r="D48" s="166"/>
      <c r="E48" s="166"/>
      <c r="F48" s="166"/>
      <c r="G48" s="166"/>
      <c r="H48" s="166"/>
      <c r="I48" s="166"/>
      <c r="J48" s="166"/>
      <c r="K48" s="166"/>
      <c r="L48" s="166">
        <v>18569.24755</v>
      </c>
      <c r="M48" s="166"/>
      <c r="N48" s="166">
        <v>25863.947</v>
      </c>
      <c r="O48" s="166"/>
      <c r="P48" s="166"/>
      <c r="Q48" s="166"/>
      <c r="R48" s="166"/>
      <c r="S48" s="103">
        <f t="shared" si="2"/>
        <v>44433.19455</v>
      </c>
      <c r="T48" s="110">
        <v>44433.19455</v>
      </c>
      <c r="U48" s="2"/>
      <c r="V48" s="2"/>
      <c r="W48" s="2"/>
      <c r="X48" s="2"/>
    </row>
    <row r="49" spans="1:24" x14ac:dyDescent="0.2">
      <c r="A49" s="114">
        <v>17</v>
      </c>
      <c r="B49" s="114" t="s">
        <v>486</v>
      </c>
      <c r="C49" s="130">
        <f>SUM(C33:C48)</f>
        <v>8248705.2639201107</v>
      </c>
      <c r="D49" s="130"/>
      <c r="E49" s="130"/>
      <c r="F49" s="130">
        <f t="shared" ref="F49:N49" si="3">SUM(F33:F48)</f>
        <v>7444784.7169000003</v>
      </c>
      <c r="G49" s="130">
        <f t="shared" si="3"/>
        <v>8396843.7113587186</v>
      </c>
      <c r="H49" s="130">
        <f t="shared" si="3"/>
        <v>88296417.290274963</v>
      </c>
      <c r="I49" s="130">
        <f t="shared" si="3"/>
        <v>2485108.1344927279</v>
      </c>
      <c r="J49" s="130"/>
      <c r="K49" s="130"/>
      <c r="L49" s="130">
        <f t="shared" si="3"/>
        <v>77660.50692</v>
      </c>
      <c r="M49" s="130"/>
      <c r="N49" s="130">
        <f t="shared" si="3"/>
        <v>25863.947</v>
      </c>
      <c r="O49" s="130"/>
      <c r="P49" s="130"/>
      <c r="Q49" s="130"/>
      <c r="R49" s="130"/>
      <c r="S49" s="130">
        <f>SUM(S33:S48)</f>
        <v>114975383.57086653</v>
      </c>
      <c r="T49" s="130">
        <f>SUM(T33:T48)</f>
        <v>5417688.394928623</v>
      </c>
      <c r="U49" s="2"/>
      <c r="V49" s="2"/>
      <c r="W49" s="2"/>
      <c r="X49" s="2"/>
    </row>
    <row r="50" spans="1:24" x14ac:dyDescent="0.2">
      <c r="A50" s="2"/>
      <c r="B50" s="2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2"/>
      <c r="U50" s="2"/>
      <c r="V50" s="2"/>
      <c r="W50" s="2"/>
      <c r="X50" s="2"/>
    </row>
    <row r="51" spans="1:24" x14ac:dyDescent="0.2">
      <c r="A51" s="2"/>
      <c r="B51" s="2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2"/>
      <c r="U51" s="2"/>
      <c r="V51" s="2"/>
      <c r="W51" s="2"/>
      <c r="X51" s="2"/>
    </row>
    <row r="52" spans="1:24" x14ac:dyDescent="0.2">
      <c r="A52" s="2"/>
      <c r="B52" s="2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45"/>
      <c r="R52" s="45"/>
      <c r="S52" s="45"/>
      <c r="T52" s="2"/>
      <c r="U52" s="2"/>
      <c r="V52" s="2"/>
      <c r="W52" s="2"/>
      <c r="X52" s="2"/>
    </row>
    <row r="53" spans="1:24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</sheetData>
  <mergeCells count="13">
    <mergeCell ref="S31:S32"/>
    <mergeCell ref="T31:T32"/>
    <mergeCell ref="A1:K2"/>
    <mergeCell ref="A7:H7"/>
    <mergeCell ref="A30:T30"/>
    <mergeCell ref="C9:D9"/>
    <mergeCell ref="E9:F9"/>
    <mergeCell ref="G9:H9"/>
    <mergeCell ref="B8:B10"/>
    <mergeCell ref="A8:A10"/>
    <mergeCell ref="A31:A32"/>
    <mergeCell ref="B31:B32"/>
    <mergeCell ref="C31:R31"/>
  </mergeCells>
  <pageMargins left="0.7" right="0.7" top="0.75" bottom="0.75" header="0.3" footer="0.3"/>
  <pageSetup paperSize="9" scale="33" fitToHeight="0" orientation="landscape" r:id="rId1"/>
  <ignoredErrors>
    <ignoredError sqref="C49 F49:I49 L49 N4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1232D-D327-4797-94F7-0E15BEDB024B}">
  <dimension ref="A1:K50"/>
  <sheetViews>
    <sheetView showGridLines="0" zoomScaleNormal="100" workbookViewId="0">
      <selection activeCell="E28" sqref="E28"/>
    </sheetView>
  </sheetViews>
  <sheetFormatPr baseColWidth="10" defaultRowHeight="14.25" x14ac:dyDescent="0.2"/>
  <cols>
    <col min="2" max="2" width="89.21875" customWidth="1"/>
    <col min="3" max="3" width="17.21875" customWidth="1"/>
  </cols>
  <sheetData>
    <row r="1" spans="1:11" x14ac:dyDescent="0.2">
      <c r="A1" s="204" t="s">
        <v>413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</row>
    <row r="3" spans="1:11" x14ac:dyDescent="0.2">
      <c r="A3" s="141" t="s">
        <v>469</v>
      </c>
      <c r="B3" s="2"/>
      <c r="C3" s="2"/>
      <c r="D3" s="2"/>
      <c r="E3" s="2"/>
      <c r="F3" s="2"/>
    </row>
    <row r="4" spans="1:11" x14ac:dyDescent="0.2">
      <c r="B4" s="2"/>
      <c r="C4" s="2"/>
      <c r="D4" s="2"/>
      <c r="E4" s="2"/>
      <c r="F4" s="2"/>
    </row>
    <row r="5" spans="1:11" x14ac:dyDescent="0.2">
      <c r="B5" s="2"/>
      <c r="C5" s="2"/>
      <c r="D5" s="2"/>
      <c r="E5" s="2"/>
      <c r="F5" s="2"/>
    </row>
    <row r="6" spans="1:11" x14ac:dyDescent="0.2">
      <c r="A6" s="140">
        <f>Innholdsfortegnelse!D13</f>
        <v>44196</v>
      </c>
      <c r="B6" s="2"/>
      <c r="C6" s="2"/>
      <c r="D6" s="2"/>
      <c r="E6" s="2"/>
      <c r="F6" s="2"/>
    </row>
    <row r="7" spans="1:11" ht="19.5" customHeight="1" x14ac:dyDescent="0.2">
      <c r="A7" s="232" t="s">
        <v>519</v>
      </c>
      <c r="B7" s="232"/>
      <c r="C7" s="232"/>
      <c r="D7" s="2"/>
      <c r="E7" s="2"/>
      <c r="F7" s="2"/>
    </row>
    <row r="8" spans="1:11" x14ac:dyDescent="0.2">
      <c r="A8" s="85" t="s">
        <v>367</v>
      </c>
      <c r="B8" s="85"/>
      <c r="C8" s="87" t="s">
        <v>414</v>
      </c>
      <c r="D8" s="2"/>
      <c r="E8" s="2"/>
      <c r="F8" s="2"/>
    </row>
    <row r="9" spans="1:11" x14ac:dyDescent="0.2">
      <c r="A9" s="38">
        <v>1</v>
      </c>
      <c r="B9" s="38" t="s">
        <v>415</v>
      </c>
      <c r="C9" s="44">
        <v>120562614</v>
      </c>
      <c r="D9" s="7"/>
      <c r="E9" s="2"/>
      <c r="F9" s="2"/>
    </row>
    <row r="10" spans="1:11" ht="25.5" x14ac:dyDescent="0.2">
      <c r="A10" s="3">
        <v>2</v>
      </c>
      <c r="B10" s="3" t="s">
        <v>416</v>
      </c>
      <c r="C10" s="19">
        <v>0</v>
      </c>
      <c r="D10" s="7"/>
      <c r="E10" s="2"/>
      <c r="F10" s="2"/>
    </row>
    <row r="11" spans="1:11" ht="25.5" x14ac:dyDescent="0.2">
      <c r="A11" s="3">
        <v>3</v>
      </c>
      <c r="B11" s="151" t="s">
        <v>479</v>
      </c>
      <c r="C11" s="19">
        <v>0</v>
      </c>
      <c r="D11" s="7"/>
      <c r="E11" s="2"/>
      <c r="F11" s="2"/>
    </row>
    <row r="12" spans="1:11" x14ac:dyDescent="0.2">
      <c r="A12" s="3">
        <v>4</v>
      </c>
      <c r="B12" s="3" t="s">
        <v>417</v>
      </c>
      <c r="C12" s="19">
        <f>13357213.9088015-10302016-164377</f>
        <v>2890820.9088014998</v>
      </c>
      <c r="D12" s="7"/>
      <c r="E12" s="2"/>
      <c r="F12" s="2"/>
    </row>
    <row r="13" spans="1:11" x14ac:dyDescent="0.2">
      <c r="A13" s="3">
        <v>5</v>
      </c>
      <c r="B13" s="3" t="s">
        <v>418</v>
      </c>
      <c r="C13" s="19">
        <v>0</v>
      </c>
      <c r="D13" s="7"/>
      <c r="E13" s="2"/>
      <c r="F13" s="2"/>
    </row>
    <row r="14" spans="1:11" x14ac:dyDescent="0.2">
      <c r="A14" s="3">
        <v>6</v>
      </c>
      <c r="B14" s="151" t="s">
        <v>478</v>
      </c>
      <c r="C14" s="19">
        <v>1295061.9243249996</v>
      </c>
      <c r="D14" s="7"/>
      <c r="E14" s="2"/>
      <c r="F14" s="2"/>
    </row>
    <row r="15" spans="1:11" x14ac:dyDescent="0.2">
      <c r="A15" s="3">
        <v>7</v>
      </c>
      <c r="B15" s="3" t="s">
        <v>419</v>
      </c>
      <c r="C15" s="183">
        <f>C16-SUM(C9:C14)</f>
        <v>-1042299.9019822627</v>
      </c>
      <c r="D15" s="7"/>
      <c r="E15" s="2"/>
      <c r="F15" s="2"/>
    </row>
    <row r="16" spans="1:11" x14ac:dyDescent="0.2">
      <c r="A16" s="12">
        <v>8</v>
      </c>
      <c r="B16" s="12" t="s">
        <v>420</v>
      </c>
      <c r="C16" s="98">
        <f>C46</f>
        <v>123706196.93114424</v>
      </c>
      <c r="D16" s="7"/>
      <c r="E16" s="2"/>
      <c r="F16" s="2"/>
    </row>
    <row r="17" spans="1:6" x14ac:dyDescent="0.2">
      <c r="A17" s="2"/>
      <c r="B17" s="2"/>
      <c r="C17" s="2"/>
      <c r="D17" s="2"/>
      <c r="E17" s="2"/>
      <c r="F17" s="2"/>
    </row>
    <row r="18" spans="1:6" x14ac:dyDescent="0.2">
      <c r="A18" s="2"/>
      <c r="B18" s="2"/>
      <c r="C18" s="2"/>
      <c r="D18" s="2"/>
      <c r="E18" s="2"/>
      <c r="F18" s="2"/>
    </row>
    <row r="19" spans="1:6" x14ac:dyDescent="0.2">
      <c r="A19" s="2"/>
      <c r="B19" s="2"/>
      <c r="C19" s="2"/>
      <c r="D19" s="2"/>
      <c r="E19" s="2"/>
      <c r="F19" s="2"/>
    </row>
    <row r="20" spans="1:6" ht="21.75" customHeight="1" x14ac:dyDescent="0.2">
      <c r="A20" s="232" t="s">
        <v>477</v>
      </c>
      <c r="B20" s="232"/>
      <c r="C20" s="232"/>
      <c r="D20" s="2"/>
      <c r="E20" s="2"/>
      <c r="F20" s="2"/>
    </row>
    <row r="21" spans="1:6" ht="38.25" x14ac:dyDescent="0.2">
      <c r="A21" s="85" t="s">
        <v>367</v>
      </c>
      <c r="B21" s="88" t="s">
        <v>421</v>
      </c>
      <c r="C21" s="150" t="s">
        <v>435</v>
      </c>
      <c r="D21" s="2"/>
      <c r="E21" s="2"/>
      <c r="F21" s="2"/>
    </row>
    <row r="22" spans="1:6" x14ac:dyDescent="0.2">
      <c r="A22" s="55">
        <v>1</v>
      </c>
      <c r="B22" s="38" t="s">
        <v>422</v>
      </c>
      <c r="C22" s="56">
        <v>109085690.4416087</v>
      </c>
      <c r="D22" s="2"/>
      <c r="E22" s="2"/>
      <c r="F22" s="2"/>
    </row>
    <row r="23" spans="1:6" x14ac:dyDescent="0.2">
      <c r="A23" s="6">
        <v>2</v>
      </c>
      <c r="B23" s="151" t="s">
        <v>476</v>
      </c>
      <c r="C23" s="103">
        <v>-31769.343590999997</v>
      </c>
      <c r="D23" s="2"/>
      <c r="E23" s="2"/>
      <c r="F23" s="2"/>
    </row>
    <row r="24" spans="1:6" x14ac:dyDescent="0.2">
      <c r="A24" s="112">
        <v>3</v>
      </c>
      <c r="B24" s="111" t="s">
        <v>520</v>
      </c>
      <c r="C24" s="113">
        <f>SUM(C22:C23)</f>
        <v>109053921.09801769</v>
      </c>
      <c r="D24" s="2"/>
      <c r="E24" s="2"/>
      <c r="F24" s="2"/>
    </row>
    <row r="25" spans="1:6" ht="14.25" customHeight="1" x14ac:dyDescent="0.2">
      <c r="A25" s="63"/>
      <c r="B25" s="46" t="s">
        <v>423</v>
      </c>
      <c r="C25" s="76"/>
      <c r="D25" s="2"/>
      <c r="E25" s="2"/>
      <c r="F25" s="2"/>
    </row>
    <row r="26" spans="1:6" x14ac:dyDescent="0.2">
      <c r="A26" s="55">
        <v>4</v>
      </c>
      <c r="B26" s="38" t="s">
        <v>424</v>
      </c>
      <c r="C26" s="56">
        <v>10293808.438301539</v>
      </c>
      <c r="D26" s="2"/>
      <c r="E26" s="2"/>
      <c r="F26" s="2"/>
    </row>
    <row r="27" spans="1:6" x14ac:dyDescent="0.2">
      <c r="A27" s="6">
        <v>5</v>
      </c>
      <c r="B27" s="3" t="s">
        <v>540</v>
      </c>
      <c r="C27" s="57">
        <v>3063405.4704999998</v>
      </c>
      <c r="D27" s="2"/>
      <c r="E27" s="2"/>
      <c r="F27" s="2"/>
    </row>
    <row r="28" spans="1:6" ht="14.25" customHeight="1" x14ac:dyDescent="0.2">
      <c r="A28" s="6">
        <v>6</v>
      </c>
      <c r="B28" s="3" t="s">
        <v>425</v>
      </c>
      <c r="C28" s="57">
        <v>0</v>
      </c>
      <c r="D28" s="145"/>
      <c r="E28" s="2"/>
      <c r="F28" s="2"/>
    </row>
    <row r="29" spans="1:6" x14ac:dyDescent="0.2">
      <c r="A29" s="6">
        <v>7</v>
      </c>
      <c r="B29" s="3" t="s">
        <v>426</v>
      </c>
      <c r="C29" s="57">
        <v>0</v>
      </c>
      <c r="D29" s="2"/>
      <c r="E29" s="2"/>
      <c r="F29" s="2"/>
    </row>
    <row r="30" spans="1:6" x14ac:dyDescent="0.2">
      <c r="A30" s="6">
        <v>8</v>
      </c>
      <c r="B30" s="3" t="s">
        <v>427</v>
      </c>
      <c r="C30" s="57">
        <v>0</v>
      </c>
      <c r="D30" s="2"/>
      <c r="E30" s="2"/>
      <c r="F30" s="2"/>
    </row>
    <row r="31" spans="1:6" x14ac:dyDescent="0.2">
      <c r="A31" s="6">
        <v>9</v>
      </c>
      <c r="B31" s="3" t="s">
        <v>428</v>
      </c>
      <c r="C31" s="57">
        <v>0</v>
      </c>
      <c r="D31" s="2"/>
      <c r="E31" s="2"/>
      <c r="F31" s="2"/>
    </row>
    <row r="32" spans="1:6" x14ac:dyDescent="0.2">
      <c r="A32" s="6">
        <v>10</v>
      </c>
      <c r="B32" s="3" t="s">
        <v>429</v>
      </c>
      <c r="C32" s="57">
        <v>0</v>
      </c>
      <c r="D32" s="2"/>
      <c r="E32" s="2"/>
      <c r="F32" s="2"/>
    </row>
    <row r="33" spans="1:6" x14ac:dyDescent="0.2">
      <c r="A33" s="112">
        <v>11</v>
      </c>
      <c r="B33" s="111" t="s">
        <v>521</v>
      </c>
      <c r="C33" s="113">
        <f>SUM(C26:C32)</f>
        <v>13357213.908801539</v>
      </c>
      <c r="D33" s="2"/>
      <c r="E33" s="2"/>
      <c r="F33" s="2"/>
    </row>
    <row r="34" spans="1:6" x14ac:dyDescent="0.2">
      <c r="A34" s="63"/>
      <c r="B34" s="46" t="s">
        <v>430</v>
      </c>
      <c r="C34" s="76"/>
      <c r="D34" s="2"/>
      <c r="E34" s="2"/>
      <c r="F34" s="2"/>
    </row>
    <row r="35" spans="1:6" x14ac:dyDescent="0.2">
      <c r="A35" s="55">
        <v>12</v>
      </c>
      <c r="B35" s="38" t="s">
        <v>431</v>
      </c>
      <c r="C35" s="56">
        <v>0</v>
      </c>
      <c r="D35" s="2"/>
      <c r="E35" s="2"/>
      <c r="F35" s="2"/>
    </row>
    <row r="36" spans="1:6" x14ac:dyDescent="0.2">
      <c r="A36" s="6">
        <v>13</v>
      </c>
      <c r="B36" s="3" t="s">
        <v>432</v>
      </c>
      <c r="C36" s="57">
        <v>0</v>
      </c>
      <c r="D36" s="2"/>
      <c r="E36" s="2"/>
      <c r="F36" s="2"/>
    </row>
    <row r="37" spans="1:6" x14ac:dyDescent="0.2">
      <c r="A37" s="6">
        <v>14</v>
      </c>
      <c r="B37" s="151" t="s">
        <v>475</v>
      </c>
      <c r="C37" s="57">
        <v>0</v>
      </c>
      <c r="D37" s="2"/>
      <c r="E37" s="2"/>
      <c r="F37" s="2"/>
    </row>
    <row r="38" spans="1:6" x14ac:dyDescent="0.2">
      <c r="A38" s="6">
        <v>15</v>
      </c>
      <c r="B38" s="3" t="s">
        <v>433</v>
      </c>
      <c r="C38" s="57">
        <v>0</v>
      </c>
      <c r="D38" s="2"/>
      <c r="E38" s="2"/>
      <c r="F38" s="2"/>
    </row>
    <row r="39" spans="1:6" x14ac:dyDescent="0.2">
      <c r="A39" s="114">
        <v>16</v>
      </c>
      <c r="B39" s="12" t="s">
        <v>522</v>
      </c>
      <c r="C39" s="115">
        <f>SUM(C35:C38)</f>
        <v>0</v>
      </c>
      <c r="D39" s="2"/>
      <c r="E39" s="2"/>
      <c r="F39" s="2"/>
    </row>
    <row r="40" spans="1:6" x14ac:dyDescent="0.2">
      <c r="A40" s="155"/>
      <c r="B40" s="153" t="s">
        <v>526</v>
      </c>
      <c r="C40" s="154"/>
      <c r="D40" s="2"/>
      <c r="E40" s="2"/>
      <c r="F40" s="2"/>
    </row>
    <row r="41" spans="1:6" x14ac:dyDescent="0.2">
      <c r="A41" s="6">
        <v>17</v>
      </c>
      <c r="B41" s="151" t="s">
        <v>474</v>
      </c>
      <c r="C41" s="57">
        <v>1295061.9243249996</v>
      </c>
      <c r="D41" s="2"/>
      <c r="E41" s="2"/>
      <c r="F41" s="2"/>
    </row>
    <row r="42" spans="1:6" x14ac:dyDescent="0.2">
      <c r="A42" s="6">
        <v>18</v>
      </c>
      <c r="B42" s="151" t="s">
        <v>434</v>
      </c>
      <c r="C42" s="57">
        <v>0</v>
      </c>
      <c r="D42" s="2"/>
      <c r="E42" s="2"/>
      <c r="F42" s="2"/>
    </row>
    <row r="43" spans="1:6" x14ac:dyDescent="0.2">
      <c r="A43" s="112">
        <v>19</v>
      </c>
      <c r="B43" s="111" t="s">
        <v>527</v>
      </c>
      <c r="C43" s="113">
        <f>SUM(C41:C42)</f>
        <v>1295061.9243249996</v>
      </c>
      <c r="D43" s="2"/>
      <c r="E43" s="2"/>
      <c r="F43" s="2"/>
    </row>
    <row r="44" spans="1:6" x14ac:dyDescent="0.2">
      <c r="A44" s="63"/>
      <c r="B44" s="46" t="s">
        <v>524</v>
      </c>
      <c r="C44" s="76"/>
      <c r="D44" s="2"/>
      <c r="E44" s="2"/>
      <c r="F44" s="2"/>
    </row>
    <row r="45" spans="1:6" x14ac:dyDescent="0.2">
      <c r="A45" s="116">
        <v>20</v>
      </c>
      <c r="B45" s="152" t="s">
        <v>473</v>
      </c>
      <c r="C45" s="117">
        <f>'# 2'!C84</f>
        <v>5673091.3803690001</v>
      </c>
      <c r="D45" s="2"/>
      <c r="E45" s="2"/>
      <c r="F45" s="2"/>
    </row>
    <row r="46" spans="1:6" x14ac:dyDescent="0.2">
      <c r="A46" s="114">
        <v>21</v>
      </c>
      <c r="B46" s="12" t="s">
        <v>525</v>
      </c>
      <c r="C46" s="115">
        <f>C24+C33+C39+C43</f>
        <v>123706196.93114424</v>
      </c>
      <c r="D46" s="2"/>
      <c r="E46" s="2"/>
      <c r="F46" s="2"/>
    </row>
    <row r="47" spans="1:6" x14ac:dyDescent="0.2">
      <c r="A47" s="77"/>
      <c r="B47" s="153" t="s">
        <v>413</v>
      </c>
      <c r="C47" s="78"/>
      <c r="D47" s="2"/>
      <c r="E47" s="2"/>
      <c r="F47" s="2"/>
    </row>
    <row r="48" spans="1:6" x14ac:dyDescent="0.2">
      <c r="A48" s="114">
        <v>22</v>
      </c>
      <c r="B48" s="12" t="s">
        <v>413</v>
      </c>
      <c r="C48" s="118">
        <f>C45/C46</f>
        <v>4.5859395253470478E-2</v>
      </c>
      <c r="D48" s="2"/>
      <c r="E48" s="2"/>
      <c r="F48" s="2"/>
    </row>
    <row r="49" spans="1:6" x14ac:dyDescent="0.2">
      <c r="A49" s="2"/>
      <c r="B49" s="2"/>
      <c r="C49" s="45"/>
      <c r="D49" s="2"/>
      <c r="E49" s="2"/>
      <c r="F49" s="2"/>
    </row>
    <row r="50" spans="1:6" x14ac:dyDescent="0.2">
      <c r="A50" s="2"/>
      <c r="B50" s="2"/>
      <c r="C50" s="45"/>
      <c r="D50" s="2"/>
      <c r="E50" s="2"/>
      <c r="F50" s="2"/>
    </row>
  </sheetData>
  <mergeCells count="3">
    <mergeCell ref="A7:C7"/>
    <mergeCell ref="A20:C20"/>
    <mergeCell ref="A1:K2"/>
  </mergeCells>
  <pageMargins left="0.7" right="0.7" top="0.75" bottom="0.75" header="0.3" footer="0.3"/>
  <pageSetup paperSize="0" orientation="portrait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C1813-9E79-4E75-B0E2-939E8658C652}">
  <dimension ref="A1:O41"/>
  <sheetViews>
    <sheetView showGridLines="0" zoomScaleNormal="100" workbookViewId="0">
      <selection activeCell="H33" sqref="H33"/>
    </sheetView>
  </sheetViews>
  <sheetFormatPr baseColWidth="10" defaultRowHeight="14.25" x14ac:dyDescent="0.2"/>
  <cols>
    <col min="1" max="1" width="12.5546875" customWidth="1"/>
    <col min="2" max="2" width="33.77734375" customWidth="1"/>
    <col min="3" max="3" width="17.21875" bestFit="1" customWidth="1"/>
    <col min="4" max="4" width="17.77734375" customWidth="1"/>
    <col min="5" max="5" width="18.6640625" customWidth="1"/>
    <col min="6" max="8" width="17.77734375" customWidth="1"/>
  </cols>
  <sheetData>
    <row r="1" spans="1:15" x14ac:dyDescent="0.2">
      <c r="A1" s="204" t="s">
        <v>143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9"/>
    </row>
    <row r="2" spans="1:15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9"/>
    </row>
    <row r="3" spans="1:15" x14ac:dyDescent="0.2">
      <c r="A3" s="25" t="s">
        <v>471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x14ac:dyDescent="0.2"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</row>
    <row r="6" spans="1:15" hidden="1" x14ac:dyDescent="0.2"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</row>
    <row r="7" spans="1:15" x14ac:dyDescent="0.2">
      <c r="A7" s="142">
        <f>Innholdsfortegnelse!D14</f>
        <v>44196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</row>
    <row r="8" spans="1:15" x14ac:dyDescent="0.2">
      <c r="A8" s="247" t="s">
        <v>436</v>
      </c>
      <c r="B8" s="247"/>
      <c r="C8" s="251" t="s">
        <v>437</v>
      </c>
      <c r="D8" s="251" t="s">
        <v>438</v>
      </c>
      <c r="E8" s="251" t="s">
        <v>439</v>
      </c>
      <c r="F8" s="251" t="s">
        <v>440</v>
      </c>
      <c r="G8" s="251" t="s">
        <v>441</v>
      </c>
      <c r="H8" s="251" t="s">
        <v>442</v>
      </c>
      <c r="I8" s="7"/>
      <c r="J8" s="7"/>
      <c r="K8" s="9"/>
      <c r="L8" s="9"/>
      <c r="M8" s="9"/>
      <c r="N8" s="9"/>
      <c r="O8" s="9"/>
    </row>
    <row r="9" spans="1:15" x14ac:dyDescent="0.2">
      <c r="A9" s="246" t="s">
        <v>491</v>
      </c>
      <c r="B9" s="246"/>
      <c r="C9" s="251"/>
      <c r="D9" s="251"/>
      <c r="E9" s="251"/>
      <c r="F9" s="251"/>
      <c r="G9" s="251"/>
      <c r="H9" s="251"/>
      <c r="I9" s="7"/>
      <c r="J9" s="7"/>
      <c r="K9" s="9"/>
      <c r="L9" s="9"/>
      <c r="M9" s="9"/>
      <c r="N9" s="9"/>
      <c r="O9" s="9"/>
    </row>
    <row r="10" spans="1:15" hidden="1" x14ac:dyDescent="0.2">
      <c r="A10" s="248" t="s">
        <v>133</v>
      </c>
      <c r="B10" s="249"/>
      <c r="C10" s="90"/>
      <c r="D10" s="8"/>
      <c r="E10" s="8"/>
      <c r="F10" s="8"/>
      <c r="G10" s="8"/>
      <c r="H10" s="8"/>
      <c r="I10" s="7"/>
      <c r="J10" s="7"/>
      <c r="K10" s="9"/>
      <c r="L10" s="9"/>
      <c r="M10" s="9"/>
      <c r="N10" s="9"/>
      <c r="O10" s="9"/>
    </row>
    <row r="11" spans="1:15" ht="14.25" hidden="1" customHeight="1" x14ac:dyDescent="0.2">
      <c r="A11" s="250" t="s">
        <v>110</v>
      </c>
      <c r="B11" s="250"/>
      <c r="C11" s="8"/>
      <c r="D11" s="8"/>
      <c r="E11" s="8"/>
      <c r="F11" s="8"/>
      <c r="G11" s="8"/>
      <c r="H11" s="8"/>
      <c r="I11" s="7"/>
      <c r="J11" s="7"/>
      <c r="K11" s="9"/>
      <c r="L11" s="9"/>
      <c r="M11" s="9"/>
      <c r="N11" s="9"/>
      <c r="O11" s="9"/>
    </row>
    <row r="12" spans="1:15" x14ac:dyDescent="0.2">
      <c r="A12" s="245" t="s">
        <v>443</v>
      </c>
      <c r="B12" s="245"/>
      <c r="C12" s="245"/>
      <c r="D12" s="245"/>
      <c r="E12" s="245"/>
      <c r="F12" s="245"/>
      <c r="G12" s="245"/>
      <c r="H12" s="245"/>
      <c r="I12" s="7"/>
      <c r="J12" s="7"/>
      <c r="K12" s="9"/>
      <c r="L12" s="9"/>
      <c r="M12" s="9"/>
      <c r="N12" s="9"/>
      <c r="O12" s="9"/>
    </row>
    <row r="13" spans="1:15" x14ac:dyDescent="0.2">
      <c r="A13" s="10">
        <v>1</v>
      </c>
      <c r="B13" s="10" t="s">
        <v>444</v>
      </c>
      <c r="C13" s="157"/>
      <c r="D13" s="18">
        <v>8517839.7016420644</v>
      </c>
      <c r="E13" s="158"/>
      <c r="F13" s="18">
        <v>1108256.7703792001</v>
      </c>
      <c r="G13" s="158"/>
      <c r="H13" s="18">
        <v>604650.14111111104</v>
      </c>
      <c r="I13" s="24"/>
      <c r="J13" s="7"/>
      <c r="K13" s="9"/>
      <c r="L13" s="9"/>
      <c r="M13" s="9"/>
      <c r="N13" s="9"/>
      <c r="O13" s="9"/>
    </row>
    <row r="14" spans="1:15" ht="14.25" customHeight="1" x14ac:dyDescent="0.2">
      <c r="A14" s="245" t="s">
        <v>530</v>
      </c>
      <c r="B14" s="245"/>
      <c r="C14" s="245"/>
      <c r="D14" s="245"/>
      <c r="E14" s="245"/>
      <c r="F14" s="245"/>
      <c r="G14" s="245"/>
      <c r="H14" s="245"/>
      <c r="I14" s="7"/>
      <c r="J14" s="7"/>
      <c r="K14" s="9"/>
      <c r="L14" s="9"/>
      <c r="M14" s="9"/>
      <c r="N14" s="9"/>
      <c r="O14" s="9"/>
    </row>
    <row r="15" spans="1:15" ht="25.5" x14ac:dyDescent="0.2">
      <c r="A15" s="10">
        <v>2</v>
      </c>
      <c r="B15" s="10" t="s">
        <v>513</v>
      </c>
      <c r="C15" s="10"/>
      <c r="D15" s="10"/>
      <c r="E15" s="10"/>
      <c r="F15" s="10"/>
      <c r="G15" s="10"/>
      <c r="H15" s="10"/>
      <c r="I15" s="7"/>
      <c r="J15" s="7"/>
      <c r="K15" s="9"/>
      <c r="L15" s="9"/>
      <c r="M15" s="9"/>
      <c r="N15" s="9"/>
      <c r="O15" s="9"/>
    </row>
    <row r="16" spans="1:15" x14ac:dyDescent="0.2">
      <c r="A16" s="3">
        <v>3</v>
      </c>
      <c r="B16" s="11" t="s">
        <v>445</v>
      </c>
      <c r="C16" s="3"/>
      <c r="D16" s="19">
        <v>0</v>
      </c>
      <c r="E16" s="19"/>
      <c r="F16" s="19">
        <v>0</v>
      </c>
      <c r="G16" s="19"/>
      <c r="H16" s="19">
        <v>0</v>
      </c>
      <c r="I16" s="7"/>
      <c r="J16" s="7"/>
      <c r="K16" s="9"/>
      <c r="L16" s="9"/>
      <c r="M16" s="9"/>
      <c r="N16" s="9"/>
      <c r="O16" s="9"/>
    </row>
    <row r="17" spans="1:15" x14ac:dyDescent="0.2">
      <c r="A17" s="3">
        <v>4</v>
      </c>
      <c r="B17" s="11" t="s">
        <v>446</v>
      </c>
      <c r="C17" s="3"/>
      <c r="D17" s="19">
        <v>0</v>
      </c>
      <c r="E17" s="19"/>
      <c r="F17" s="19">
        <v>0</v>
      </c>
      <c r="G17" s="19"/>
      <c r="H17" s="19">
        <v>0</v>
      </c>
      <c r="I17" s="7"/>
      <c r="J17" s="7"/>
      <c r="K17" s="9"/>
      <c r="L17" s="9"/>
      <c r="M17" s="9"/>
      <c r="N17" s="9"/>
      <c r="O17" s="9"/>
    </row>
    <row r="18" spans="1:15" ht="25.5" x14ac:dyDescent="0.2">
      <c r="A18" s="10">
        <v>5</v>
      </c>
      <c r="B18" s="10" t="s">
        <v>447</v>
      </c>
      <c r="C18" s="10"/>
      <c r="D18" s="119">
        <v>0</v>
      </c>
      <c r="E18" s="10"/>
      <c r="F18" s="119">
        <v>0</v>
      </c>
      <c r="G18" s="10"/>
      <c r="H18" s="119">
        <v>0</v>
      </c>
      <c r="I18" s="7"/>
      <c r="J18" s="7"/>
      <c r="K18" s="9"/>
      <c r="L18" s="9"/>
      <c r="M18" s="9"/>
      <c r="N18" s="9"/>
      <c r="O18" s="9"/>
    </row>
    <row r="19" spans="1:15" ht="25.5" x14ac:dyDescent="0.2">
      <c r="A19" s="3">
        <v>6</v>
      </c>
      <c r="B19" s="11" t="s">
        <v>448</v>
      </c>
      <c r="C19" s="3"/>
      <c r="D19" s="19">
        <v>0</v>
      </c>
      <c r="E19" s="19"/>
      <c r="F19" s="19">
        <v>0</v>
      </c>
      <c r="G19" s="19"/>
      <c r="H19" s="19">
        <v>0</v>
      </c>
      <c r="I19" s="7"/>
      <c r="J19" s="7"/>
      <c r="K19" s="9"/>
      <c r="L19" s="9"/>
      <c r="M19" s="9"/>
      <c r="N19" s="9"/>
      <c r="O19" s="9"/>
    </row>
    <row r="20" spans="1:15" x14ac:dyDescent="0.2">
      <c r="A20" s="3">
        <v>7</v>
      </c>
      <c r="B20" s="11" t="s">
        <v>449</v>
      </c>
      <c r="C20" s="19"/>
      <c r="D20" s="19">
        <v>0</v>
      </c>
      <c r="E20" s="19"/>
      <c r="F20" s="19">
        <v>0</v>
      </c>
      <c r="G20" s="19"/>
      <c r="H20" s="19">
        <v>0</v>
      </c>
      <c r="I20" s="7"/>
      <c r="J20" s="7"/>
      <c r="K20" s="9"/>
      <c r="L20" s="9"/>
      <c r="M20" s="9"/>
      <c r="N20" s="9"/>
      <c r="O20" s="9"/>
    </row>
    <row r="21" spans="1:15" x14ac:dyDescent="0.2">
      <c r="A21" s="3">
        <v>8</v>
      </c>
      <c r="B21" s="11" t="s">
        <v>450</v>
      </c>
      <c r="C21" s="19"/>
      <c r="D21" s="19">
        <v>0</v>
      </c>
      <c r="E21" s="19"/>
      <c r="F21" s="19">
        <v>0</v>
      </c>
      <c r="G21" s="19"/>
      <c r="H21" s="19">
        <v>0</v>
      </c>
      <c r="I21" s="7"/>
      <c r="J21" s="7"/>
      <c r="K21" s="9"/>
      <c r="L21" s="9"/>
      <c r="M21" s="9"/>
      <c r="N21" s="9"/>
      <c r="O21" s="9"/>
    </row>
    <row r="22" spans="1:15" x14ac:dyDescent="0.2">
      <c r="A22" s="10">
        <v>9</v>
      </c>
      <c r="B22" s="10" t="s">
        <v>451</v>
      </c>
      <c r="C22" s="20"/>
      <c r="D22" s="18">
        <v>0</v>
      </c>
      <c r="E22" s="20"/>
      <c r="F22" s="18">
        <v>0</v>
      </c>
      <c r="G22" s="20"/>
      <c r="H22" s="18">
        <v>0</v>
      </c>
      <c r="I22" s="7"/>
      <c r="J22" s="7"/>
      <c r="K22" s="9"/>
      <c r="L22" s="9"/>
      <c r="M22" s="9"/>
      <c r="N22" s="9"/>
      <c r="O22" s="9"/>
    </row>
    <row r="23" spans="1:15" x14ac:dyDescent="0.2">
      <c r="A23" s="10">
        <v>10</v>
      </c>
      <c r="B23" s="10" t="s">
        <v>452</v>
      </c>
      <c r="C23" s="18">
        <v>8491689.1772118248</v>
      </c>
      <c r="D23" s="18">
        <v>8491689.1772118248</v>
      </c>
      <c r="E23" s="18">
        <v>536419.52573394449</v>
      </c>
      <c r="F23" s="18">
        <v>536419.52573394449</v>
      </c>
      <c r="G23" s="18">
        <v>657016.65847222228</v>
      </c>
      <c r="H23" s="18">
        <v>657016.65847222228</v>
      </c>
      <c r="I23" s="7"/>
      <c r="J23" s="7"/>
      <c r="K23" s="9"/>
      <c r="L23" s="9"/>
      <c r="M23" s="9"/>
      <c r="N23" s="9"/>
      <c r="O23" s="9"/>
    </row>
    <row r="24" spans="1:15" ht="25.5" x14ac:dyDescent="0.2">
      <c r="A24" s="3">
        <v>11</v>
      </c>
      <c r="B24" s="11" t="s">
        <v>538</v>
      </c>
      <c r="C24" s="19">
        <v>8229195.3022118248</v>
      </c>
      <c r="D24" s="19">
        <v>8229195.3022118248</v>
      </c>
      <c r="E24" s="19">
        <v>496419.52573394449</v>
      </c>
      <c r="F24" s="19">
        <v>496419.52573394449</v>
      </c>
      <c r="G24" s="19">
        <v>635766.65847222228</v>
      </c>
      <c r="H24" s="19">
        <v>635766.65847222228</v>
      </c>
      <c r="I24" s="7"/>
      <c r="J24" s="7"/>
      <c r="K24" s="9"/>
      <c r="L24" s="9"/>
      <c r="M24" s="9"/>
      <c r="N24" s="9"/>
      <c r="O24" s="9"/>
    </row>
    <row r="25" spans="1:15" ht="25.5" x14ac:dyDescent="0.2">
      <c r="A25" s="3">
        <v>12</v>
      </c>
      <c r="B25" s="11" t="s">
        <v>539</v>
      </c>
      <c r="C25" s="19">
        <v>262493.875</v>
      </c>
      <c r="D25" s="19">
        <v>262493.875</v>
      </c>
      <c r="E25" s="19">
        <v>40000</v>
      </c>
      <c r="F25" s="19">
        <v>40000</v>
      </c>
      <c r="G25" s="19">
        <v>21250</v>
      </c>
      <c r="H25" s="19">
        <v>21250</v>
      </c>
      <c r="I25" s="7"/>
      <c r="J25" s="7"/>
      <c r="K25" s="9"/>
      <c r="L25" s="9"/>
      <c r="M25" s="9"/>
      <c r="N25" s="9"/>
      <c r="O25" s="9"/>
    </row>
    <row r="26" spans="1:15" x14ac:dyDescent="0.2">
      <c r="A26" s="3">
        <v>13</v>
      </c>
      <c r="B26" s="11" t="s">
        <v>453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7"/>
      <c r="J26" s="7"/>
      <c r="K26" s="9"/>
      <c r="L26" s="9"/>
      <c r="M26" s="9"/>
      <c r="N26" s="9"/>
      <c r="O26" s="9"/>
    </row>
    <row r="27" spans="1:15" ht="25.5" x14ac:dyDescent="0.2">
      <c r="A27" s="10">
        <v>14</v>
      </c>
      <c r="B27" s="10" t="s">
        <v>454</v>
      </c>
      <c r="C27" s="18">
        <v>231571.25305555557</v>
      </c>
      <c r="D27" s="18">
        <v>226408.12805555557</v>
      </c>
      <c r="E27" s="18">
        <v>231571.25305555557</v>
      </c>
      <c r="F27" s="18">
        <v>226408.12805555557</v>
      </c>
      <c r="G27" s="18">
        <v>0</v>
      </c>
      <c r="H27" s="18">
        <v>0</v>
      </c>
      <c r="I27" s="7"/>
      <c r="J27" s="7"/>
      <c r="K27" s="9"/>
      <c r="L27" s="9"/>
      <c r="M27" s="9"/>
      <c r="N27" s="9"/>
      <c r="O27" s="9"/>
    </row>
    <row r="28" spans="1:15" x14ac:dyDescent="0.2">
      <c r="A28" s="10">
        <v>15</v>
      </c>
      <c r="B28" s="10" t="s">
        <v>455</v>
      </c>
      <c r="C28" s="18">
        <v>575389.88014999998</v>
      </c>
      <c r="D28" s="18">
        <v>575389.88014999998</v>
      </c>
      <c r="E28" s="18">
        <v>575389.88014999998</v>
      </c>
      <c r="F28" s="18">
        <v>575389.88014999998</v>
      </c>
      <c r="G28" s="18">
        <v>0</v>
      </c>
      <c r="H28" s="18">
        <v>0</v>
      </c>
      <c r="I28" s="7"/>
      <c r="J28" s="7"/>
      <c r="K28" s="9"/>
      <c r="L28" s="9"/>
      <c r="M28" s="9"/>
      <c r="N28" s="9"/>
      <c r="O28" s="9"/>
    </row>
    <row r="29" spans="1:15" x14ac:dyDescent="0.2">
      <c r="A29" s="10">
        <v>16</v>
      </c>
      <c r="B29" s="12" t="s">
        <v>531</v>
      </c>
      <c r="C29" s="20"/>
      <c r="D29" s="98">
        <f>SUM(D24:D28)</f>
        <v>9293487.1854173802</v>
      </c>
      <c r="E29" s="20"/>
      <c r="F29" s="98">
        <f>SUM(F24:F28)</f>
        <v>1338217.5339394999</v>
      </c>
      <c r="G29" s="20"/>
      <c r="H29" s="98">
        <f>SUM(H24:H28)</f>
        <v>657016.65847222228</v>
      </c>
      <c r="I29" s="7"/>
      <c r="J29" s="7"/>
      <c r="K29" s="9"/>
      <c r="L29" s="9"/>
      <c r="M29" s="9"/>
      <c r="N29" s="9"/>
      <c r="O29" s="9"/>
    </row>
    <row r="30" spans="1:15" x14ac:dyDescent="0.2">
      <c r="A30" s="245" t="s">
        <v>532</v>
      </c>
      <c r="B30" s="245"/>
      <c r="C30" s="245"/>
      <c r="D30" s="245"/>
      <c r="E30" s="245"/>
      <c r="F30" s="245"/>
      <c r="G30" s="245"/>
      <c r="H30" s="245"/>
      <c r="I30" s="7"/>
      <c r="J30" s="7"/>
      <c r="K30" s="9"/>
      <c r="L30" s="9"/>
      <c r="M30" s="9"/>
      <c r="N30" s="9"/>
      <c r="O30" s="9"/>
    </row>
    <row r="31" spans="1:15" ht="25.5" x14ac:dyDescent="0.2">
      <c r="A31" s="10">
        <v>17</v>
      </c>
      <c r="B31" s="10" t="s">
        <v>541</v>
      </c>
      <c r="C31" s="18"/>
      <c r="D31" s="18"/>
      <c r="E31" s="18"/>
      <c r="F31" s="18"/>
      <c r="G31" s="18"/>
      <c r="H31" s="18"/>
      <c r="I31" s="7"/>
      <c r="J31" s="178"/>
      <c r="K31" s="9"/>
      <c r="L31" s="9"/>
      <c r="M31" s="9"/>
      <c r="N31" s="9"/>
      <c r="O31" s="9"/>
    </row>
    <row r="32" spans="1:15" x14ac:dyDescent="0.2">
      <c r="A32" s="10">
        <v>18</v>
      </c>
      <c r="B32" s="10" t="s">
        <v>537</v>
      </c>
      <c r="C32" s="18">
        <v>391725.76977999997</v>
      </c>
      <c r="D32" s="18">
        <v>195862.88488999999</v>
      </c>
      <c r="E32" s="18">
        <v>391725.76977999997</v>
      </c>
      <c r="F32" s="18">
        <v>195862.88488999999</v>
      </c>
      <c r="G32" s="18">
        <v>0</v>
      </c>
      <c r="H32" s="18">
        <v>0</v>
      </c>
      <c r="I32" s="7"/>
      <c r="J32" s="7"/>
      <c r="K32" s="9"/>
      <c r="L32" s="9"/>
      <c r="M32" s="9"/>
      <c r="N32" s="9"/>
      <c r="O32" s="9"/>
    </row>
    <row r="33" spans="1:15" x14ac:dyDescent="0.2">
      <c r="A33" s="10">
        <v>19</v>
      </c>
      <c r="B33" s="10" t="s">
        <v>533</v>
      </c>
      <c r="C33" s="18">
        <v>747768.11529942451</v>
      </c>
      <c r="D33" s="18">
        <v>747768.11529942451</v>
      </c>
      <c r="E33" s="18">
        <v>226868.94637754947</v>
      </c>
      <c r="F33" s="18">
        <v>226868.94637754947</v>
      </c>
      <c r="G33" s="18">
        <v>52366.517361111109</v>
      </c>
      <c r="H33" s="18">
        <v>52366.517361111109</v>
      </c>
      <c r="I33" s="7"/>
      <c r="J33" s="7"/>
      <c r="K33" s="9"/>
      <c r="L33" s="9"/>
      <c r="M33" s="9"/>
      <c r="N33" s="9"/>
      <c r="O33" s="9"/>
    </row>
    <row r="34" spans="1:15" x14ac:dyDescent="0.2">
      <c r="A34" s="12">
        <v>20</v>
      </c>
      <c r="B34" s="12" t="s">
        <v>534</v>
      </c>
      <c r="C34" s="98">
        <f t="shared" ref="C34:G34" si="0">SUM(C32:C33)</f>
        <v>1139493.8850794244</v>
      </c>
      <c r="D34" s="98">
        <f t="shared" si="0"/>
        <v>943631.00018942449</v>
      </c>
      <c r="E34" s="98">
        <f t="shared" si="0"/>
        <v>618594.71615754941</v>
      </c>
      <c r="F34" s="98">
        <f t="shared" si="0"/>
        <v>422731.83126754942</v>
      </c>
      <c r="G34" s="98">
        <f t="shared" si="0"/>
        <v>52366.517361111109</v>
      </c>
      <c r="H34" s="98">
        <f>SUM(H32:H33)</f>
        <v>52366.517361111109</v>
      </c>
      <c r="I34" s="7"/>
      <c r="J34" s="7"/>
      <c r="K34" s="9"/>
      <c r="L34" s="9"/>
      <c r="M34" s="9"/>
      <c r="N34" s="9"/>
      <c r="O34" s="9"/>
    </row>
    <row r="35" spans="1:15" ht="20.25" customHeight="1" x14ac:dyDescent="0.2">
      <c r="A35" s="13"/>
      <c r="B35" s="14"/>
      <c r="C35" s="14"/>
      <c r="D35" s="16" t="s">
        <v>456</v>
      </c>
      <c r="E35" s="17"/>
      <c r="F35" s="17" t="s">
        <v>456</v>
      </c>
      <c r="G35" s="17"/>
      <c r="H35" s="15" t="s">
        <v>456</v>
      </c>
      <c r="I35" s="7"/>
      <c r="J35" s="7"/>
      <c r="K35" s="9"/>
      <c r="L35" s="9"/>
      <c r="M35" s="9"/>
      <c r="N35" s="9"/>
      <c r="O35" s="9"/>
    </row>
    <row r="36" spans="1:15" x14ac:dyDescent="0.2">
      <c r="A36" s="10">
        <v>21</v>
      </c>
      <c r="B36" s="12" t="s">
        <v>536</v>
      </c>
      <c r="C36" s="20"/>
      <c r="D36" s="21">
        <f>D13</f>
        <v>8517839.7016420644</v>
      </c>
      <c r="E36" s="22"/>
      <c r="F36" s="21">
        <f>F13</f>
        <v>1108256.7703792001</v>
      </c>
      <c r="G36" s="22"/>
      <c r="H36" s="21">
        <f>H13</f>
        <v>604650.14111111104</v>
      </c>
      <c r="I36" s="7"/>
      <c r="J36" s="7"/>
      <c r="K36" s="9"/>
      <c r="L36" s="9"/>
      <c r="M36" s="9"/>
      <c r="N36" s="9"/>
      <c r="O36" s="9"/>
    </row>
    <row r="37" spans="1:15" x14ac:dyDescent="0.2">
      <c r="A37" s="10">
        <v>22</v>
      </c>
      <c r="B37" s="12" t="s">
        <v>535</v>
      </c>
      <c r="C37" s="20"/>
      <c r="D37" s="21">
        <f>D29-D34</f>
        <v>8349856.1852279557</v>
      </c>
      <c r="E37" s="22"/>
      <c r="F37" s="21">
        <f>F29-F34</f>
        <v>915485.70267195045</v>
      </c>
      <c r="G37" s="22"/>
      <c r="H37" s="21">
        <f>H29-H34</f>
        <v>604650.14111111115</v>
      </c>
      <c r="I37" s="7"/>
      <c r="J37" s="7"/>
      <c r="K37" s="9"/>
      <c r="L37" s="9"/>
      <c r="M37" s="9"/>
      <c r="N37" s="9"/>
      <c r="O37" s="9"/>
    </row>
    <row r="38" spans="1:15" x14ac:dyDescent="0.2">
      <c r="A38" s="10">
        <v>23</v>
      </c>
      <c r="B38" s="12" t="s">
        <v>480</v>
      </c>
      <c r="C38" s="20"/>
      <c r="D38" s="23">
        <f>D36/D37</f>
        <v>1.0201181328980604</v>
      </c>
      <c r="E38" s="22"/>
      <c r="F38" s="23">
        <f>F36/F37</f>
        <v>1.2105669888067341</v>
      </c>
      <c r="G38" s="22"/>
      <c r="H38" s="23">
        <f>H36/H37</f>
        <v>0.99999999999999978</v>
      </c>
      <c r="I38" s="7"/>
      <c r="J38" s="7"/>
      <c r="K38" s="9"/>
      <c r="L38" s="9"/>
      <c r="M38" s="9"/>
      <c r="N38" s="9"/>
      <c r="O38" s="9"/>
    </row>
    <row r="39" spans="1:15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9"/>
      <c r="L39" s="9"/>
      <c r="M39" s="9"/>
      <c r="N39" s="9"/>
      <c r="O39" s="9"/>
    </row>
    <row r="40" spans="1:15" x14ac:dyDescent="0.2">
      <c r="A40" s="7"/>
      <c r="B40" s="7"/>
      <c r="C40" s="7"/>
      <c r="D40" s="7"/>
      <c r="E40" s="7"/>
      <c r="F40" s="120"/>
      <c r="G40" s="7"/>
      <c r="H40" s="7"/>
      <c r="I40" s="7"/>
      <c r="J40" s="7"/>
      <c r="K40" s="9"/>
      <c r="L40" s="9"/>
      <c r="M40" s="9"/>
      <c r="N40" s="9"/>
      <c r="O40" s="9"/>
    </row>
    <row r="41" spans="1:1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</row>
  </sheetData>
  <mergeCells count="14">
    <mergeCell ref="A30:H30"/>
    <mergeCell ref="A1:N2"/>
    <mergeCell ref="A9:B9"/>
    <mergeCell ref="A8:B8"/>
    <mergeCell ref="A10:B10"/>
    <mergeCell ref="A11:B11"/>
    <mergeCell ref="A12:H12"/>
    <mergeCell ref="A14:H14"/>
    <mergeCell ref="C8:C9"/>
    <mergeCell ref="D8:D9"/>
    <mergeCell ref="E8:E9"/>
    <mergeCell ref="F8:F9"/>
    <mergeCell ref="G8:G9"/>
    <mergeCell ref="H8:H9"/>
  </mergeCells>
  <pageMargins left="0.7" right="0.7" top="0.75" bottom="0.75" header="0.3" footer="0.3"/>
  <pageSetup paperSize="9" scale="46" orientation="portrait" horizontalDpi="1200" verticalDpi="1200" r:id="rId1"/>
  <colBreaks count="1" manualBreakCount="1">
    <brk id="8" max="1048575" man="1"/>
  </colBreaks>
  <ignoredErrors>
    <ignoredError sqref="D29 F29 H2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DCAA6-51DC-41F7-8FA6-237A04932ABE}">
  <dimension ref="A1:Q67"/>
  <sheetViews>
    <sheetView showGridLines="0" zoomScaleNormal="100" workbookViewId="0">
      <selection activeCell="C59" sqref="C59"/>
    </sheetView>
  </sheetViews>
  <sheetFormatPr baseColWidth="10" defaultRowHeight="14.25" x14ac:dyDescent="0.2"/>
  <cols>
    <col min="2" max="2" width="35.88671875" customWidth="1"/>
    <col min="3" max="3" width="13.88671875" bestFit="1" customWidth="1"/>
    <col min="4" max="4" width="12.5546875" customWidth="1"/>
    <col min="5" max="5" width="12.77734375" bestFit="1" customWidth="1"/>
    <col min="7" max="7" width="12.77734375" bestFit="1" customWidth="1"/>
    <col min="9" max="9" width="12.77734375" bestFit="1" customWidth="1"/>
  </cols>
  <sheetData>
    <row r="1" spans="1:17" x14ac:dyDescent="0.2">
      <c r="A1" s="204" t="s">
        <v>492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"/>
    </row>
    <row r="2" spans="1:17" x14ac:dyDescent="0.2">
      <c r="A2" s="204"/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"/>
    </row>
    <row r="3" spans="1:17" x14ac:dyDescent="0.2">
      <c r="A3" s="25" t="s">
        <v>470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x14ac:dyDescent="0.2">
      <c r="A4" s="25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7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x14ac:dyDescent="0.2">
      <c r="A6" s="140">
        <f>Innholdsfortegnelse!D15</f>
        <v>44196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</row>
    <row r="7" spans="1:17" ht="21" customHeight="1" x14ac:dyDescent="0.2">
      <c r="A7" s="232" t="s">
        <v>493</v>
      </c>
      <c r="B7" s="232"/>
      <c r="C7" s="232"/>
      <c r="D7" s="232"/>
      <c r="E7" s="232"/>
      <c r="F7" s="232"/>
      <c r="G7" s="232"/>
      <c r="H7" s="232"/>
      <c r="I7" s="232"/>
      <c r="J7" s="232"/>
      <c r="K7" s="2"/>
      <c r="L7" s="2"/>
      <c r="M7" s="2"/>
      <c r="N7" s="2"/>
      <c r="O7" s="2"/>
      <c r="P7" s="2"/>
      <c r="Q7" s="2"/>
    </row>
    <row r="8" spans="1:17" ht="57" customHeight="1" x14ac:dyDescent="0.2">
      <c r="A8" s="27"/>
      <c r="B8" s="27"/>
      <c r="C8" s="255" t="s">
        <v>494</v>
      </c>
      <c r="D8" s="256"/>
      <c r="E8" s="255" t="s">
        <v>495</v>
      </c>
      <c r="F8" s="256"/>
      <c r="G8" s="255" t="s">
        <v>496</v>
      </c>
      <c r="H8" s="256"/>
      <c r="I8" s="255" t="s">
        <v>497</v>
      </c>
      <c r="J8" s="260"/>
      <c r="K8" s="2"/>
      <c r="L8" s="2"/>
      <c r="M8" s="2"/>
      <c r="N8" s="2"/>
      <c r="O8" s="2"/>
      <c r="P8" s="2"/>
      <c r="Q8" s="2"/>
    </row>
    <row r="9" spans="1:17" ht="51" x14ac:dyDescent="0.2">
      <c r="A9" s="27"/>
      <c r="B9" s="27"/>
      <c r="C9" s="28"/>
      <c r="D9" s="26" t="s">
        <v>498</v>
      </c>
      <c r="E9" s="28"/>
      <c r="F9" s="26" t="s">
        <v>498</v>
      </c>
      <c r="G9" s="28"/>
      <c r="H9" s="26" t="s">
        <v>499</v>
      </c>
      <c r="I9" s="28"/>
      <c r="J9" s="29" t="s">
        <v>499</v>
      </c>
      <c r="K9" s="2"/>
      <c r="L9" s="2"/>
      <c r="M9" s="2"/>
      <c r="N9" s="2"/>
      <c r="O9" s="2"/>
      <c r="P9" s="2"/>
      <c r="Q9" s="2"/>
    </row>
    <row r="10" spans="1:17" x14ac:dyDescent="0.2">
      <c r="A10" s="30"/>
      <c r="B10" s="30"/>
      <c r="C10" s="30" t="s">
        <v>91</v>
      </c>
      <c r="D10" s="30" t="s">
        <v>93</v>
      </c>
      <c r="E10" s="30" t="s">
        <v>94</v>
      </c>
      <c r="F10" s="30" t="s">
        <v>95</v>
      </c>
      <c r="G10" s="30" t="s">
        <v>96</v>
      </c>
      <c r="H10" s="30" t="s">
        <v>98</v>
      </c>
      <c r="I10" s="30" t="s">
        <v>99</v>
      </c>
      <c r="J10" s="31" t="s">
        <v>100</v>
      </c>
      <c r="K10" s="2"/>
      <c r="L10" s="2"/>
      <c r="M10" s="2"/>
      <c r="N10" s="2"/>
      <c r="O10" s="2"/>
      <c r="P10" s="2"/>
      <c r="Q10" s="2"/>
    </row>
    <row r="11" spans="1:17" x14ac:dyDescent="0.2">
      <c r="A11" s="121" t="s">
        <v>91</v>
      </c>
      <c r="B11" s="111" t="s">
        <v>528</v>
      </c>
      <c r="C11" s="122">
        <v>114568999.40307149</v>
      </c>
      <c r="D11" s="122"/>
      <c r="E11" s="122"/>
      <c r="F11" s="122"/>
      <c r="G11" s="122">
        <v>9429930.6331931669</v>
      </c>
      <c r="H11" s="122"/>
      <c r="I11" s="122"/>
      <c r="J11" s="122"/>
      <c r="L11" s="40"/>
      <c r="M11" s="2"/>
      <c r="N11" s="2"/>
      <c r="O11" s="2"/>
      <c r="P11" s="2"/>
      <c r="Q11" s="2"/>
    </row>
    <row r="12" spans="1:17" x14ac:dyDescent="0.2">
      <c r="A12" s="32" t="s">
        <v>92</v>
      </c>
      <c r="B12" s="33" t="s">
        <v>457</v>
      </c>
      <c r="C12" s="34">
        <v>139240.05570443536</v>
      </c>
      <c r="D12" s="34"/>
      <c r="E12" s="34"/>
      <c r="F12" s="34"/>
      <c r="G12" s="34">
        <v>1292454.3360355648</v>
      </c>
      <c r="H12" s="34"/>
      <c r="I12" s="34"/>
      <c r="J12" s="34"/>
      <c r="K12" s="40"/>
      <c r="L12" s="2"/>
      <c r="M12" s="2"/>
      <c r="N12" s="2"/>
      <c r="O12" s="2"/>
      <c r="P12" s="2"/>
      <c r="Q12" s="2"/>
    </row>
    <row r="13" spans="1:17" x14ac:dyDescent="0.2">
      <c r="A13" s="32" t="s">
        <v>93</v>
      </c>
      <c r="B13" s="35" t="s">
        <v>458</v>
      </c>
      <c r="C13" s="34"/>
      <c r="D13" s="34"/>
      <c r="E13" s="34"/>
      <c r="F13" s="34"/>
      <c r="G13" s="34">
        <v>65362.313390000003</v>
      </c>
      <c r="H13" s="34"/>
      <c r="I13" s="34">
        <v>65362.313390000003</v>
      </c>
      <c r="J13" s="34"/>
      <c r="K13" s="146"/>
      <c r="L13" s="2"/>
      <c r="M13" s="2"/>
      <c r="N13" s="2"/>
      <c r="O13" s="2"/>
      <c r="P13" s="2"/>
      <c r="Q13" s="2"/>
    </row>
    <row r="14" spans="1:17" x14ac:dyDescent="0.2">
      <c r="A14" s="32" t="s">
        <v>94</v>
      </c>
      <c r="B14" s="35" t="s">
        <v>459</v>
      </c>
      <c r="C14" s="34">
        <v>13029519.024139669</v>
      </c>
      <c r="D14" s="34"/>
      <c r="E14" s="34">
        <v>13029519.024139669</v>
      </c>
      <c r="F14" s="34"/>
      <c r="G14" s="34">
        <v>6780839.1487050001</v>
      </c>
      <c r="H14" s="34"/>
      <c r="I14" s="34">
        <v>6780839.1487050001</v>
      </c>
      <c r="J14" s="34"/>
      <c r="K14" s="40"/>
      <c r="L14" s="2"/>
      <c r="M14" s="2"/>
      <c r="N14" s="2"/>
      <c r="O14" s="2"/>
      <c r="P14" s="2"/>
      <c r="Q14" s="2"/>
    </row>
    <row r="15" spans="1:17" x14ac:dyDescent="0.2">
      <c r="A15" s="32" t="s">
        <v>95</v>
      </c>
      <c r="B15" s="36" t="s">
        <v>500</v>
      </c>
      <c r="C15" s="34">
        <v>7438908.5369000006</v>
      </c>
      <c r="D15" s="34"/>
      <c r="E15" s="34">
        <v>7438908.5369000006</v>
      </c>
      <c r="F15" s="34"/>
      <c r="G15" s="34">
        <v>0</v>
      </c>
      <c r="H15" s="34"/>
      <c r="I15" s="34">
        <v>0</v>
      </c>
      <c r="J15" s="34"/>
      <c r="K15" s="40"/>
      <c r="L15" s="2"/>
      <c r="M15" s="2"/>
      <c r="N15" s="2"/>
      <c r="O15" s="2"/>
      <c r="P15" s="2"/>
      <c r="Q15" s="2"/>
    </row>
    <row r="16" spans="1:17" x14ac:dyDescent="0.2">
      <c r="A16" s="32" t="s">
        <v>96</v>
      </c>
      <c r="B16" s="36" t="s">
        <v>501</v>
      </c>
      <c r="C16" s="34"/>
      <c r="D16" s="34"/>
      <c r="E16" s="34"/>
      <c r="F16" s="34"/>
      <c r="G16" s="34"/>
      <c r="H16" s="34"/>
      <c r="I16" s="34"/>
      <c r="J16" s="34"/>
      <c r="K16" s="40"/>
      <c r="L16" s="2"/>
      <c r="M16" s="2"/>
      <c r="N16" s="2"/>
      <c r="O16" s="2"/>
      <c r="P16" s="2"/>
      <c r="Q16" s="2"/>
    </row>
    <row r="17" spans="1:17" x14ac:dyDescent="0.2">
      <c r="A17" s="32" t="s">
        <v>97</v>
      </c>
      <c r="B17" s="36" t="s">
        <v>502</v>
      </c>
      <c r="C17" s="34">
        <v>5590610.4872396681</v>
      </c>
      <c r="D17" s="34"/>
      <c r="E17" s="34">
        <v>5590610.4872396681</v>
      </c>
      <c r="F17" s="34"/>
      <c r="G17" s="34">
        <v>6780839.1487050001</v>
      </c>
      <c r="H17" s="34"/>
      <c r="I17" s="34">
        <v>6780839.1487050001</v>
      </c>
      <c r="J17" s="34"/>
      <c r="K17" s="40"/>
      <c r="L17" s="2"/>
      <c r="M17" s="2"/>
      <c r="N17" s="2"/>
      <c r="O17" s="2"/>
      <c r="P17" s="2"/>
      <c r="Q17" s="2"/>
    </row>
    <row r="18" spans="1:17" x14ac:dyDescent="0.2">
      <c r="A18" s="32" t="s">
        <v>98</v>
      </c>
      <c r="B18" s="36" t="s">
        <v>503</v>
      </c>
      <c r="C18" s="34">
        <v>0</v>
      </c>
      <c r="D18" s="34"/>
      <c r="F18" s="34"/>
      <c r="G18" s="34"/>
      <c r="H18" s="34"/>
      <c r="I18" s="34"/>
      <c r="J18" s="34"/>
      <c r="K18" s="40"/>
      <c r="L18" s="2"/>
      <c r="M18" s="2"/>
      <c r="N18" s="2"/>
      <c r="O18" s="2"/>
      <c r="P18" s="2"/>
      <c r="Q18" s="2"/>
    </row>
    <row r="19" spans="1:17" x14ac:dyDescent="0.2">
      <c r="A19" s="32" t="s">
        <v>99</v>
      </c>
      <c r="B19" s="149" t="s">
        <v>504</v>
      </c>
      <c r="C19" s="34"/>
      <c r="D19" s="34"/>
      <c r="E19" s="34"/>
      <c r="F19" s="34"/>
      <c r="G19" s="34"/>
      <c r="H19" s="34"/>
      <c r="I19" s="34"/>
      <c r="J19" s="34"/>
      <c r="K19" s="40"/>
      <c r="L19" s="2"/>
      <c r="M19" s="2"/>
      <c r="N19" s="2"/>
      <c r="O19" s="2"/>
      <c r="P19" s="2"/>
      <c r="Q19" s="2"/>
    </row>
    <row r="20" spans="1:17" x14ac:dyDescent="0.2">
      <c r="A20" s="32">
        <v>100</v>
      </c>
      <c r="B20" s="143" t="s">
        <v>460</v>
      </c>
      <c r="C20" s="34">
        <v>88086641.092089683</v>
      </c>
      <c r="D20" s="34"/>
      <c r="E20" s="34"/>
      <c r="F20" s="34"/>
      <c r="G20" s="34">
        <v>374328.5185303092</v>
      </c>
      <c r="H20" s="34"/>
      <c r="I20" s="34"/>
      <c r="J20" s="34"/>
      <c r="K20" s="40"/>
      <c r="L20" s="2"/>
      <c r="M20" s="2"/>
      <c r="N20" s="2"/>
      <c r="O20" s="2"/>
      <c r="P20" s="2"/>
      <c r="Q20" s="2"/>
    </row>
    <row r="21" spans="1:17" x14ac:dyDescent="0.2">
      <c r="A21" s="32">
        <v>110</v>
      </c>
      <c r="B21" s="36" t="s">
        <v>505</v>
      </c>
      <c r="C21" s="34">
        <v>88086641.092089683</v>
      </c>
      <c r="D21" s="34"/>
      <c r="E21" s="34"/>
      <c r="F21" s="34"/>
      <c r="G21" s="34">
        <v>374328.5185303092</v>
      </c>
      <c r="H21" s="34"/>
      <c r="I21" s="34"/>
      <c r="J21" s="34"/>
      <c r="K21" s="40"/>
      <c r="L21" s="2"/>
      <c r="M21" s="2"/>
      <c r="N21" s="2"/>
      <c r="O21" s="2"/>
      <c r="P21" s="2"/>
      <c r="Q21" s="2"/>
    </row>
    <row r="22" spans="1:17" x14ac:dyDescent="0.2">
      <c r="A22" s="37" t="s">
        <v>102</v>
      </c>
      <c r="B22" s="156" t="s">
        <v>529</v>
      </c>
      <c r="C22" s="39">
        <v>13313599.231137706</v>
      </c>
      <c r="D22" s="39"/>
      <c r="E22" s="39"/>
      <c r="F22" s="39"/>
      <c r="G22" s="39">
        <v>916946.31653229333</v>
      </c>
      <c r="H22" s="39"/>
      <c r="I22" s="39"/>
      <c r="J22" s="39"/>
      <c r="K22" s="40"/>
      <c r="L22" s="2"/>
      <c r="M22" s="2"/>
      <c r="N22" s="2"/>
      <c r="O22" s="2"/>
      <c r="P22" s="2"/>
      <c r="Q22" s="2"/>
    </row>
    <row r="23" spans="1:17" x14ac:dyDescent="0.2">
      <c r="A23" s="2"/>
      <c r="B23" s="2"/>
      <c r="C23" s="40"/>
      <c r="D23" s="40"/>
      <c r="E23" s="40"/>
      <c r="F23" s="40"/>
      <c r="G23" s="40"/>
      <c r="H23" s="40"/>
      <c r="I23" s="40"/>
      <c r="J23" s="40"/>
      <c r="K23" s="40"/>
      <c r="L23" s="2"/>
      <c r="M23" s="2"/>
      <c r="N23" s="2"/>
      <c r="O23" s="2"/>
      <c r="P23" s="2"/>
      <c r="Q23" s="2"/>
    </row>
    <row r="24" spans="1:17" x14ac:dyDescent="0.2">
      <c r="A24" s="2"/>
      <c r="B24" s="2"/>
      <c r="C24" s="40"/>
      <c r="D24" s="40"/>
      <c r="E24" s="40"/>
      <c r="F24" s="40"/>
      <c r="G24" s="40"/>
      <c r="H24" s="40"/>
      <c r="I24" s="40"/>
      <c r="J24" s="40"/>
      <c r="K24" s="40"/>
      <c r="L24" s="2"/>
      <c r="M24" s="2"/>
      <c r="N24" s="2"/>
      <c r="O24" s="2"/>
      <c r="P24" s="2"/>
      <c r="Q24" s="2"/>
    </row>
    <row r="25" spans="1:17" x14ac:dyDescent="0.2">
      <c r="A25" s="2"/>
      <c r="B25" s="2"/>
      <c r="C25" s="40"/>
      <c r="D25" s="40"/>
      <c r="E25" s="40"/>
      <c r="F25" s="40"/>
      <c r="G25" s="40"/>
      <c r="H25" s="40"/>
      <c r="I25" s="40"/>
      <c r="J25" s="40"/>
      <c r="K25" s="40"/>
      <c r="L25" s="2"/>
      <c r="M25" s="2"/>
      <c r="N25" s="2"/>
      <c r="O25" s="2"/>
      <c r="P25" s="2"/>
      <c r="Q25" s="2"/>
    </row>
    <row r="26" spans="1:17" ht="19.5" customHeight="1" x14ac:dyDescent="0.2">
      <c r="A26" s="252" t="s">
        <v>461</v>
      </c>
      <c r="B26" s="252"/>
      <c r="C26" s="252"/>
      <c r="D26" s="252"/>
      <c r="E26" s="252"/>
      <c r="F26" s="252"/>
      <c r="G26" s="40"/>
      <c r="H26" s="40"/>
      <c r="I26" s="40"/>
      <c r="J26" s="40"/>
      <c r="K26" s="40"/>
      <c r="L26" s="2"/>
      <c r="M26" s="2"/>
      <c r="N26" s="2"/>
      <c r="O26" s="2"/>
      <c r="P26" s="2"/>
      <c r="Q26" s="2"/>
    </row>
    <row r="27" spans="1:17" ht="14.25" customHeight="1" x14ac:dyDescent="0.2">
      <c r="A27" s="259"/>
      <c r="B27" s="259"/>
      <c r="C27" s="255" t="s">
        <v>511</v>
      </c>
      <c r="D27" s="256"/>
      <c r="E27" s="253" t="s">
        <v>509</v>
      </c>
      <c r="F27" s="254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ht="68.25" customHeight="1" x14ac:dyDescent="0.2">
      <c r="A28" s="259"/>
      <c r="B28" s="259"/>
      <c r="C28" s="255"/>
      <c r="D28" s="256"/>
      <c r="E28" s="257" t="s">
        <v>510</v>
      </c>
      <c r="F28" s="258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</row>
    <row r="29" spans="1:17" ht="51" x14ac:dyDescent="0.2">
      <c r="A29" s="41"/>
      <c r="B29" s="41"/>
      <c r="C29" s="28"/>
      <c r="D29" s="26" t="s">
        <v>498</v>
      </c>
      <c r="E29" s="28"/>
      <c r="F29" s="29" t="s">
        <v>499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  <row r="30" spans="1:17" x14ac:dyDescent="0.2">
      <c r="A30" s="42"/>
      <c r="B30" s="42"/>
      <c r="C30" s="42" t="s">
        <v>91</v>
      </c>
      <c r="D30" s="42" t="s">
        <v>93</v>
      </c>
      <c r="E30" s="42" t="s">
        <v>94</v>
      </c>
      <c r="F30" s="43" t="s">
        <v>96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</row>
    <row r="31" spans="1:17" ht="25.5" x14ac:dyDescent="0.2">
      <c r="A31" s="121" t="s">
        <v>111</v>
      </c>
      <c r="B31" s="111" t="s">
        <v>462</v>
      </c>
      <c r="C31" s="122"/>
      <c r="D31" s="122"/>
      <c r="E31" s="122">
        <v>8347497.9407342933</v>
      </c>
      <c r="F31" s="12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x14ac:dyDescent="0.2">
      <c r="A32" s="32" t="s">
        <v>112</v>
      </c>
      <c r="B32" s="35" t="s">
        <v>542</v>
      </c>
      <c r="C32" s="34"/>
      <c r="D32" s="34"/>
      <c r="E32" s="34">
        <v>6881420.2029056996</v>
      </c>
      <c r="F32" s="34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x14ac:dyDescent="0.2">
      <c r="A33" s="32" t="s">
        <v>113</v>
      </c>
      <c r="B33" s="35" t="s">
        <v>458</v>
      </c>
      <c r="C33" s="34"/>
      <c r="D33" s="34"/>
      <c r="E33" s="34"/>
      <c r="F33" s="34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2">
      <c r="A34" s="32" t="s">
        <v>114</v>
      </c>
      <c r="B34" s="35" t="s">
        <v>459</v>
      </c>
      <c r="C34" s="34"/>
      <c r="D34" s="34"/>
      <c r="E34" s="34">
        <v>1466077.7378285932</v>
      </c>
      <c r="F34" s="34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2">
      <c r="A35" s="32" t="s">
        <v>115</v>
      </c>
      <c r="B35" s="36" t="s">
        <v>500</v>
      </c>
      <c r="C35" s="34"/>
      <c r="D35" s="34"/>
      <c r="E35" s="34">
        <v>558867.11043901218</v>
      </c>
      <c r="F35" s="34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x14ac:dyDescent="0.2">
      <c r="A36" s="32" t="s">
        <v>116</v>
      </c>
      <c r="B36" s="36" t="s">
        <v>501</v>
      </c>
      <c r="C36" s="34"/>
      <c r="D36" s="34"/>
      <c r="E36" s="34"/>
      <c r="F36" s="34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x14ac:dyDescent="0.2">
      <c r="A37" s="32" t="s">
        <v>117</v>
      </c>
      <c r="B37" s="36" t="s">
        <v>502</v>
      </c>
      <c r="C37" s="34"/>
      <c r="D37" s="34"/>
      <c r="E37" s="34">
        <v>907210.62738958094</v>
      </c>
      <c r="F37" s="34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2">
      <c r="A38" s="32" t="s">
        <v>118</v>
      </c>
      <c r="B38" s="36" t="s">
        <v>503</v>
      </c>
      <c r="C38" s="34"/>
      <c r="D38" s="34"/>
      <c r="E38" s="34"/>
      <c r="F38" s="34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2">
      <c r="A39" s="32" t="s">
        <v>119</v>
      </c>
      <c r="B39" s="36" t="s">
        <v>506</v>
      </c>
      <c r="C39" s="34"/>
      <c r="D39" s="34"/>
      <c r="E39" s="34"/>
      <c r="F39" s="3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</row>
    <row r="40" spans="1:17" ht="25.5" x14ac:dyDescent="0.2">
      <c r="A40" s="32" t="s">
        <v>120</v>
      </c>
      <c r="B40" s="35" t="s">
        <v>543</v>
      </c>
      <c r="C40" s="34"/>
      <c r="D40" s="34"/>
      <c r="E40" s="34"/>
      <c r="F40" s="34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">
      <c r="A41" s="32" t="s">
        <v>121</v>
      </c>
      <c r="B41" s="35" t="s">
        <v>463</v>
      </c>
      <c r="C41" s="34"/>
      <c r="D41" s="34"/>
      <c r="E41" s="34"/>
      <c r="F41" s="34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</row>
    <row r="42" spans="1:17" x14ac:dyDescent="0.2">
      <c r="A42" s="32">
        <v>231</v>
      </c>
      <c r="B42" s="36" t="s">
        <v>297</v>
      </c>
      <c r="C42" s="34"/>
      <c r="D42" s="34"/>
      <c r="E42" s="34"/>
      <c r="F42" s="34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</row>
    <row r="43" spans="1:17" ht="25.5" x14ac:dyDescent="0.2">
      <c r="A43" s="32" t="s">
        <v>122</v>
      </c>
      <c r="B43" s="148" t="s">
        <v>481</v>
      </c>
      <c r="C43" s="34"/>
      <c r="D43" s="34"/>
      <c r="E43" s="34"/>
      <c r="F43" s="34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17" ht="25.5" x14ac:dyDescent="0.2">
      <c r="A44" s="37">
        <v>250</v>
      </c>
      <c r="B44" s="147" t="s">
        <v>507</v>
      </c>
      <c r="C44" s="39">
        <v>114568999.40307149</v>
      </c>
      <c r="D44" s="39"/>
      <c r="E44" s="39"/>
      <c r="F44" s="39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x14ac:dyDescent="0.2">
      <c r="A45" s="2"/>
      <c r="B45" s="2"/>
      <c r="C45" s="45"/>
      <c r="D45" s="45"/>
      <c r="E45" s="45"/>
      <c r="F45" s="45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20.25" customHeight="1" x14ac:dyDescent="0.2">
      <c r="A48" s="252" t="s">
        <v>464</v>
      </c>
      <c r="B48" s="252"/>
      <c r="C48" s="252"/>
      <c r="D48" s="25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ht="114.75" x14ac:dyDescent="0.2">
      <c r="A49" s="91"/>
      <c r="B49" s="91"/>
      <c r="C49" s="86" t="s">
        <v>465</v>
      </c>
      <c r="D49" s="150" t="s">
        <v>512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2">
      <c r="A50" s="48"/>
      <c r="B50" s="48"/>
      <c r="C50" s="42" t="s">
        <v>91</v>
      </c>
      <c r="D50" s="43" t="s">
        <v>93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ht="25.5" x14ac:dyDescent="0.2">
      <c r="A51" s="121" t="s">
        <v>91</v>
      </c>
      <c r="B51" s="111" t="s">
        <v>466</v>
      </c>
      <c r="C51" s="122">
        <v>110380827.67092173</v>
      </c>
      <c r="D51" s="122">
        <v>114568999.40307149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2">
      <c r="A52" s="32" t="s">
        <v>99</v>
      </c>
      <c r="B52" s="36" t="s">
        <v>459</v>
      </c>
      <c r="C52" s="34">
        <v>110380827.67092173</v>
      </c>
      <c r="D52" s="34">
        <v>114568999.40307149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x14ac:dyDescent="0.2">
      <c r="A53" s="37">
        <v>100</v>
      </c>
      <c r="B53" s="49" t="s">
        <v>508</v>
      </c>
      <c r="C53" s="39">
        <v>110380827.67092173</v>
      </c>
      <c r="D53" s="39">
        <v>114568999.40307149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</row>
    <row r="54" spans="1:17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</row>
    <row r="55" spans="1:17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</row>
    <row r="56" spans="1:17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</row>
    <row r="57" spans="1:17" x14ac:dyDescent="0.2">
      <c r="A57" s="12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</row>
    <row r="58" spans="1:17" x14ac:dyDescent="0.2">
      <c r="A58" s="12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</row>
    <row r="59" spans="1:17" x14ac:dyDescent="0.2">
      <c r="A59" s="124"/>
      <c r="B59" s="2"/>
      <c r="C59" s="2" t="s">
        <v>123</v>
      </c>
      <c r="D59" s="2" t="s">
        <v>124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</row>
    <row r="60" spans="1:17" x14ac:dyDescent="0.2">
      <c r="A60" s="123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</row>
    <row r="61" spans="1:17" x14ac:dyDescent="0.2">
      <c r="A61" s="123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2">
      <c r="A62" s="123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</row>
    <row r="63" spans="1:17" x14ac:dyDescent="0.2">
      <c r="A63" s="123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17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</row>
    <row r="66" spans="1:17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</row>
    <row r="67" spans="1:17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</row>
  </sheetData>
  <mergeCells count="13">
    <mergeCell ref="A48:D48"/>
    <mergeCell ref="A1:P2"/>
    <mergeCell ref="A7:J7"/>
    <mergeCell ref="A26:F26"/>
    <mergeCell ref="E27:F27"/>
    <mergeCell ref="C27:D28"/>
    <mergeCell ref="E28:F28"/>
    <mergeCell ref="B27:B28"/>
    <mergeCell ref="A27:A28"/>
    <mergeCell ref="C8:D8"/>
    <mergeCell ref="E8:F8"/>
    <mergeCell ref="G8:H8"/>
    <mergeCell ref="I8:J8"/>
  </mergeCells>
  <pageMargins left="0.7" right="0.7" top="0.75" bottom="0.75" header="0.3" footer="0.3"/>
  <pageSetup paperSize="0" orientation="portrait" horizontalDpi="0" verticalDpi="0" copies="0"/>
  <ignoredErrors>
    <ignoredError sqref="C10:J10 A23:F25 A45:F47 A31 D31 A18:A22 D19:D22 A30:F30 B26:F26 A32:A44 C32:D43 A27:B27 D27 A28:D28 F28 A29:C29 A50:F50 B48:F48 A49:B49 E49:F49 F27 E29 D11 F19:F22 F11 H11 J11 D44:F44 F32:F4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AB911-AEDC-4C42-AEDF-EF39C1A6D8A9}">
  <dimension ref="A1:E21"/>
  <sheetViews>
    <sheetView showGridLines="0" workbookViewId="0">
      <selection activeCell="C22" sqref="C22"/>
    </sheetView>
  </sheetViews>
  <sheetFormatPr baseColWidth="10" defaultRowHeight="14.25" x14ac:dyDescent="0.2"/>
  <cols>
    <col min="1" max="1" width="20.77734375" customWidth="1"/>
    <col min="2" max="2" width="18.88671875" bestFit="1" customWidth="1"/>
  </cols>
  <sheetData>
    <row r="1" spans="1:5" ht="19.5" customHeight="1" x14ac:dyDescent="0.2">
      <c r="A1" s="261" t="s">
        <v>144</v>
      </c>
      <c r="B1" s="261"/>
      <c r="C1" s="261"/>
      <c r="D1" s="261"/>
      <c r="E1" s="261"/>
    </row>
    <row r="2" spans="1:5" x14ac:dyDescent="0.2">
      <c r="A2" s="261"/>
      <c r="B2" s="261"/>
      <c r="C2" s="261"/>
      <c r="D2" s="261"/>
      <c r="E2" s="261"/>
    </row>
    <row r="3" spans="1:5" x14ac:dyDescent="0.2">
      <c r="A3" s="141" t="s">
        <v>547</v>
      </c>
    </row>
    <row r="11" spans="1:5" x14ac:dyDescent="0.2">
      <c r="A11" s="140">
        <f>Innholdsfortegnelse!D16</f>
        <v>44196</v>
      </c>
    </row>
    <row r="12" spans="1:5" x14ac:dyDescent="0.2">
      <c r="A12" s="58" t="s">
        <v>378</v>
      </c>
      <c r="B12" s="50" t="s">
        <v>548</v>
      </c>
      <c r="C12" s="2"/>
      <c r="D12" s="2"/>
    </row>
    <row r="13" spans="1:5" x14ac:dyDescent="0.2">
      <c r="A13" s="51" t="s">
        <v>379</v>
      </c>
      <c r="B13" s="196">
        <v>10915654.32</v>
      </c>
      <c r="C13" s="2"/>
      <c r="D13" s="2"/>
    </row>
    <row r="14" spans="1:5" x14ac:dyDescent="0.2">
      <c r="A14" s="53" t="s">
        <v>383</v>
      </c>
      <c r="B14" s="197">
        <v>2027062.08</v>
      </c>
      <c r="C14" s="2"/>
      <c r="D14" s="2"/>
      <c r="E14" s="2"/>
    </row>
    <row r="15" spans="1:5" x14ac:dyDescent="0.2">
      <c r="A15" s="53" t="s">
        <v>380</v>
      </c>
      <c r="B15" s="197">
        <v>1369614.73</v>
      </c>
      <c r="C15" s="2"/>
      <c r="D15" s="2"/>
      <c r="E15" s="2"/>
    </row>
    <row r="16" spans="1:5" x14ac:dyDescent="0.2">
      <c r="A16" s="53" t="s">
        <v>381</v>
      </c>
      <c r="B16" s="197">
        <v>6647687.3500000006</v>
      </c>
      <c r="C16" s="2"/>
      <c r="D16" s="2"/>
      <c r="E16" s="2"/>
    </row>
    <row r="17" spans="1:5" x14ac:dyDescent="0.2">
      <c r="A17" s="55" t="s">
        <v>382</v>
      </c>
      <c r="B17" s="198">
        <v>1058810</v>
      </c>
      <c r="C17" s="2"/>
      <c r="D17" s="2"/>
      <c r="E17" s="2"/>
    </row>
    <row r="18" spans="1:5" x14ac:dyDescent="0.2">
      <c r="A18" s="114" t="s">
        <v>364</v>
      </c>
      <c r="B18" s="115">
        <f>SUM(B13:B17)</f>
        <v>22018828.48</v>
      </c>
      <c r="C18" s="2"/>
      <c r="D18" s="2"/>
      <c r="E18" s="2"/>
    </row>
    <row r="19" spans="1:5" x14ac:dyDescent="0.2">
      <c r="A19" s="25" t="s">
        <v>384</v>
      </c>
      <c r="B19" s="2"/>
      <c r="C19" s="2"/>
      <c r="D19" s="2"/>
      <c r="E19" s="2"/>
    </row>
    <row r="20" spans="1:5" x14ac:dyDescent="0.2">
      <c r="E20" s="2"/>
    </row>
    <row r="21" spans="1:5" x14ac:dyDescent="0.2">
      <c r="E21" s="2"/>
    </row>
  </sheetData>
  <mergeCells count="1">
    <mergeCell ref="A1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Innholdsfortegnelse</vt:lpstr>
      <vt:lpstr># 1</vt:lpstr>
      <vt:lpstr># 2</vt:lpstr>
      <vt:lpstr># 3</vt:lpstr>
      <vt:lpstr># 4</vt:lpstr>
      <vt:lpstr># 5</vt:lpstr>
      <vt:lpstr># 6</vt:lpstr>
      <vt:lpstr># 7</vt:lpstr>
      <vt:lpstr># 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2021-02-03T07:57:13Z</dcterms:modified>
</cp:coreProperties>
</file>