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1177" documentId="13_ncr:1_{79D4692E-2293-475E-81D3-07650789DA35}" xr6:coauthVersionLast="47" xr6:coauthVersionMax="47" xr10:uidLastSave="{36E7975B-367D-40F9-BDD6-7235C905C65B}"/>
  <bookViews>
    <workbookView xWindow="-120" yWindow="-120" windowWidth="38640" windowHeight="21240" xr2:uid="{00000000-000D-0000-FFFF-FFFF00000000}"/>
  </bookViews>
  <sheets>
    <sheet name="Innholdsfortegnelse" sheetId="1" r:id="rId1"/>
    <sheet name="#1" sheetId="16" r:id="rId2"/>
    <sheet name="#2" sheetId="2" r:id="rId3"/>
    <sheet name="#3" sheetId="3" r:id="rId4"/>
    <sheet name="#4" sheetId="4" r:id="rId5"/>
    <sheet name="#5" sheetId="10" r:id="rId6"/>
    <sheet name="#6" sheetId="5" r:id="rId7"/>
    <sheet name="#7" sheetId="11" r:id="rId8"/>
    <sheet name="#8" sheetId="12" r:id="rId9"/>
    <sheet name="#9" sheetId="6" r:id="rId10"/>
    <sheet name="#10" sheetId="7" r:id="rId11"/>
    <sheet name="#11" sheetId="13" r:id="rId12"/>
    <sheet name="#12" sheetId="8" r:id="rId13"/>
    <sheet name="#13" sheetId="14" r:id="rId14"/>
    <sheet name="#14" sheetId="15" r:id="rId15"/>
    <sheet name="#15" sheetId="9" r:id="rId16"/>
  </sheets>
  <externalReferences>
    <externalReference r:id="rId17"/>
  </externalReferences>
  <definedNames>
    <definedName name="AsOfDate">'[1]Table of contents'!$A$6</definedName>
    <definedName name="Dato">Innholdsfortegnelse!$A$6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16" l="1"/>
  <c r="C53" i="16"/>
  <c r="C52" i="16"/>
  <c r="C50" i="16"/>
  <c r="C49" i="16"/>
  <c r="C48" i="16"/>
  <c r="C47" i="16"/>
  <c r="C46" i="16"/>
  <c r="C37" i="16"/>
  <c r="C36" i="16"/>
  <c r="C19" i="16"/>
  <c r="C18" i="16"/>
  <c r="C17" i="16"/>
  <c r="C15" i="16"/>
  <c r="C13" i="16"/>
  <c r="C12" i="16"/>
  <c r="C11" i="16"/>
  <c r="E50" i="6" l="1"/>
  <c r="E49" i="6"/>
  <c r="T49" i="11" l="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G51" i="5"/>
  <c r="F51" i="5"/>
  <c r="E51" i="5"/>
  <c r="D51" i="5"/>
  <c r="C51" i="5"/>
  <c r="L37" i="4"/>
  <c r="I37" i="4"/>
  <c r="C37" i="4"/>
  <c r="C57" i="12" l="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D72" i="11"/>
  <c r="C72" i="11"/>
  <c r="G75" i="5"/>
  <c r="F75" i="5"/>
  <c r="E75" i="5"/>
  <c r="D75" i="5"/>
  <c r="C75" i="5"/>
  <c r="L54" i="4"/>
  <c r="I54" i="4"/>
  <c r="C54" i="4"/>
  <c r="C7" i="3"/>
  <c r="E19" i="1" l="1"/>
  <c r="E20" i="1"/>
  <c r="E21" i="1"/>
  <c r="E22" i="1"/>
  <c r="E15" i="1"/>
  <c r="E16" i="1"/>
  <c r="E13" i="1"/>
  <c r="A6" i="4"/>
  <c r="A6" i="10"/>
  <c r="A6" i="5"/>
  <c r="A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A6" i="6"/>
  <c r="A6" i="12"/>
  <c r="A7" i="7"/>
  <c r="A6" i="15"/>
  <c r="A6" i="14" l="1"/>
  <c r="A6" i="8"/>
  <c r="L20" i="4" l="1"/>
  <c r="I20" i="4"/>
  <c r="C20" i="4"/>
  <c r="G27" i="5" l="1"/>
  <c r="F27" i="5"/>
  <c r="E27" i="5"/>
  <c r="D27" i="5"/>
  <c r="C27" i="5"/>
  <c r="E10" i="1" l="1"/>
  <c r="E11" i="1"/>
  <c r="E12" i="1"/>
  <c r="E14" i="1"/>
  <c r="E17" i="1"/>
  <c r="E18" i="1"/>
  <c r="E9" i="1"/>
  <c r="A11" i="9" l="1"/>
  <c r="A6" i="2"/>
</calcChain>
</file>

<file path=xl/sharedStrings.xml><?xml version="1.0" encoding="utf-8"?>
<sst xmlns="http://schemas.openxmlformats.org/spreadsheetml/2006/main" count="1568" uniqueCount="690">
  <si>
    <t>Eika Boligkreditt AS</t>
  </si>
  <si>
    <t>NO0010814924</t>
  </si>
  <si>
    <t>NO0010814916</t>
  </si>
  <si>
    <t>NO0010835200</t>
  </si>
  <si>
    <t>9a</t>
  </si>
  <si>
    <t>9b</t>
  </si>
  <si>
    <t>20a</t>
  </si>
  <si>
    <t>20b</t>
  </si>
  <si>
    <t>N/A</t>
  </si>
  <si>
    <t>Permanent</t>
  </si>
  <si>
    <t>26 (1), 27, 28 og 29</t>
  </si>
  <si>
    <t>26 (1) (c)</t>
  </si>
  <si>
    <t>26 (1) (d) og (e)</t>
  </si>
  <si>
    <t>3a</t>
  </si>
  <si>
    <t>26 (1) (f)</t>
  </si>
  <si>
    <t>5a</t>
  </si>
  <si>
    <t>26 (2)</t>
  </si>
  <si>
    <t>(A)</t>
  </si>
  <si>
    <t>(B)</t>
  </si>
  <si>
    <t>34 og 105</t>
  </si>
  <si>
    <t>36 (1) (b) og 37</t>
  </si>
  <si>
    <t>36 (1) (c ) og 38</t>
  </si>
  <si>
    <t>33 (1) (a)</t>
  </si>
  <si>
    <t>36 (1) (d), 40 og 159</t>
  </si>
  <si>
    <t>32 (1)</t>
  </si>
  <si>
    <t>33 (1) (b) og (c)</t>
  </si>
  <si>
    <t>36 (1) (e) og 41</t>
  </si>
  <si>
    <t>36 (1) (f) og 42</t>
  </si>
  <si>
    <t>36 (1) (g) og 44</t>
  </si>
  <si>
    <t>36 (1) (h), 43, 45, 46, 49 (2), 79, 469 (1) (a), 472 (10) og 478 (1)</t>
  </si>
  <si>
    <t>36 (1) (i), 43, 45, 47, 48 (1) (b), 49 (1) til (3) og 79</t>
  </si>
  <si>
    <t>36 (1) (k)</t>
  </si>
  <si>
    <t>36 (1) (k) (i) og 89 til 91</t>
  </si>
  <si>
    <t>20c</t>
  </si>
  <si>
    <t>36 (1) (k) (ii), 243 (1) (b), 244 (1) (b) og 258</t>
  </si>
  <si>
    <t>20d</t>
  </si>
  <si>
    <t>36 (1) (k) (iii) og 379 (3)</t>
  </si>
  <si>
    <t>36 (1) (c), 38 og 48 (1) (a)</t>
  </si>
  <si>
    <t>48 (1)</t>
  </si>
  <si>
    <t>36 (1) (i) og 48 (1) (b)</t>
  </si>
  <si>
    <t>25a</t>
  </si>
  <si>
    <t>36 (1) (a)</t>
  </si>
  <si>
    <t>25b</t>
  </si>
  <si>
    <t>36 (1) (l)</t>
  </si>
  <si>
    <t>Sum 26a og 26b</t>
  </si>
  <si>
    <t>26a</t>
  </si>
  <si>
    <t>26b</t>
  </si>
  <si>
    <t>36 (1) (j)</t>
  </si>
  <si>
    <t>51 og 52</t>
  </si>
  <si>
    <t>486 (3) og (5)</t>
  </si>
  <si>
    <t>85 og 86</t>
  </si>
  <si>
    <t>52 (1) (b), 56 (a) og 57</t>
  </si>
  <si>
    <t>56 (b) og 58</t>
  </si>
  <si>
    <t>56 (c), 59, 60 og 79</t>
  </si>
  <si>
    <t>56 (d), 59 og 79</t>
  </si>
  <si>
    <t>41a</t>
  </si>
  <si>
    <t>469 (1) (b) og 472 (10) (a)</t>
  </si>
  <si>
    <t>41b</t>
  </si>
  <si>
    <t>41c</t>
  </si>
  <si>
    <t>56 (e)</t>
  </si>
  <si>
    <t>62 og 63</t>
  </si>
  <si>
    <t>486 (4) og (5)</t>
  </si>
  <si>
    <t>87 og 88</t>
  </si>
  <si>
    <t>62 (c) og (d)</t>
  </si>
  <si>
    <t>63 (b) (i), 66 (a) og 67</t>
  </si>
  <si>
    <t>66 (b) og 68</t>
  </si>
  <si>
    <t>66 (c), 69, 70 og 79</t>
  </si>
  <si>
    <t>54a</t>
  </si>
  <si>
    <t>54b</t>
  </si>
  <si>
    <t>66 (d), 69 og 79</t>
  </si>
  <si>
    <t>56a</t>
  </si>
  <si>
    <t>56b</t>
  </si>
  <si>
    <t>56c</t>
  </si>
  <si>
    <t>59a</t>
  </si>
  <si>
    <t>472 (10) (b)</t>
  </si>
  <si>
    <t>469 (1) (b)</t>
  </si>
  <si>
    <t>92 (2) (a)</t>
  </si>
  <si>
    <t>92 (2) (b)</t>
  </si>
  <si>
    <t>92 (2) (c)</t>
  </si>
  <si>
    <t>CRD 128, 129, 130, 131 og 133</t>
  </si>
  <si>
    <t>CRD 131</t>
  </si>
  <si>
    <t>67a</t>
  </si>
  <si>
    <t>CRD 128</t>
  </si>
  <si>
    <t>36 (1) (h), 45, 46, 472 (10), 56 (c), 59, 60, 66 (c), 69 og 70</t>
  </si>
  <si>
    <t>36 (1) (i), 45 og 48</t>
  </si>
  <si>
    <t>36 (1) (c), 38 og 48</t>
  </si>
  <si>
    <t>484 (3) og 486 (2) og (5)</t>
  </si>
  <si>
    <t>484 (4) og 486 (3) og (5)</t>
  </si>
  <si>
    <t>484 (5) og 486 (4) og (5)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</si>
  <si>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</si>
  <si>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</si>
  <si>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</si>
  <si>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</si>
  <si>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</si>
  <si>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</si>
  <si>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</si>
  <si>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</si>
  <si>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</si>
  <si>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</si>
  <si>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</si>
  <si>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</si>
  <si>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Finland</t>
  </si>
  <si>
    <t>a</t>
  </si>
  <si>
    <t>b</t>
  </si>
  <si>
    <t>c</t>
  </si>
  <si>
    <t>d</t>
  </si>
  <si>
    <t>e</t>
  </si>
  <si>
    <t>f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</si>
  <si>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</si>
  <si>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</si>
  <si>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</si>
  <si>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</si>
  <si>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</si>
  <si>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</si>
  <si>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</si>
  <si>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</si>
  <si>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</si>
  <si>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</si>
  <si>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</si>
  <si>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</si>
  <si>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Pilar 3 - Vedlegg</t>
  </si>
  <si>
    <t>Arkfane</t>
  </si>
  <si>
    <t xml:space="preserve">Rapport </t>
  </si>
  <si>
    <t xml:space="preserve">Rapporteringsfrekvens </t>
  </si>
  <si>
    <t>Rapporteringsdato</t>
  </si>
  <si>
    <t>Ansvarlig kapital</t>
  </si>
  <si>
    <t>Kvartalsvis</t>
  </si>
  <si>
    <t>Likviditetsreserve (LCR)</t>
  </si>
  <si>
    <t xml:space="preserve">Godtgjørelse </t>
  </si>
  <si>
    <t>Skjema for offentliggjøring av de viktigste avtalevilkårene for kapitalinstrumenter (i millioner NOK)</t>
  </si>
  <si>
    <t>Utsteder</t>
  </si>
  <si>
    <t>Entydig identifikasjonskode (f.eks. CUSIP, ISIN eller Bloombergs identifikasjonskode for rettede emisjoner)</t>
  </si>
  <si>
    <t>Gjeldende lovgivning for instrumentet</t>
  </si>
  <si>
    <t>Norsk</t>
  </si>
  <si>
    <t>Behandling etter kapitalregelverket</t>
  </si>
  <si>
    <t>Regler som gjelder i overgangsperioden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</si>
  <si>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</si>
  <si>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</si>
  <si>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</si>
  <si>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</si>
  <si>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</si>
  <si>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</si>
  <si>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 xml:space="preserve">Fondsobligasjonskapital </t>
  </si>
  <si>
    <t>Ansvarlig lånekapital</t>
  </si>
  <si>
    <t>Beløp som inngår i ansvarlig kapital (i millioner NOK fra seneste rapporteringsdato)</t>
  </si>
  <si>
    <t>Instrumentets nominelle verdi</t>
  </si>
  <si>
    <t>Emisjonskurs</t>
  </si>
  <si>
    <t>Innløsningskurs</t>
  </si>
  <si>
    <t>Regnskapsmessig klassifisering</t>
  </si>
  <si>
    <t>Egenkapital</t>
  </si>
  <si>
    <t>Gjeld-amortisert kost</t>
  </si>
  <si>
    <t>Opprinnelig utstedelsesdato</t>
  </si>
  <si>
    <t>Evigvarende eller tidsbegrenset</t>
  </si>
  <si>
    <t>Evigvarende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</si>
  <si>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</si>
  <si>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</si>
  <si>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</si>
  <si>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</si>
  <si>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</si>
  <si>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</si>
  <si>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 xml:space="preserve">Ordinær call: 2. februar 2023 Regulatorisk eller skatterelatert call: Henviser til låneavtalens punkt 4.6.3 Innløsningsbeløp er 100 % av pålydende. Kan justeres ved nedskriving/konvertering. </t>
  </si>
  <si>
    <t xml:space="preserve">Ordinær call: 2. februar 2023 Regulatorisk eller skatterelatert call: Henviser til låneavtalens punkt 3.7 Innløsningsbeløp er 100 % av pålydende. Kan justeres ved nedskriving/konvertering. </t>
  </si>
  <si>
    <t xml:space="preserve">Ordinær call: 30. oktober 2023 Regulatorisk eller skatterelatert call: Henviser til låneavtalens punkt 4.6.3 Innløsningsbeløp er 100 % av pålydende. Kan justeres ved nedskriving/konvertering. </t>
  </si>
  <si>
    <t>Datoer for eventuell etterfølgende innløsningsrett</t>
  </si>
  <si>
    <t>Kvartalsvis på hver rentebetalingsdato</t>
  </si>
  <si>
    <t>Renter/utbytte</t>
  </si>
  <si>
    <t>Fast eller flytende rente/utbytte</t>
  </si>
  <si>
    <t>Flytende</t>
  </si>
  <si>
    <t>Rentesats og eventuell tilknyttet referanserente</t>
  </si>
  <si>
    <t>3 måneder NIBOR + 3,15 prosentpoeng p.a.</t>
  </si>
  <si>
    <t>3 måneder NIBOR + 1,40 prosentpoeng p.a.</t>
  </si>
  <si>
    <t>3 måneder NIBOR + 3,75 prosentpoeng p.a.</t>
  </si>
  <si>
    <t>Vilkår om at det ikke kan betales utbytte hvis det ikke er betalt rente på instrumentet («dividend stopper»)</t>
  </si>
  <si>
    <t>Nei</t>
  </si>
  <si>
    <t>Full fleksibilitet, delvis fleksibilitet eller pliktig (med hensyn til tidspunkt)</t>
  </si>
  <si>
    <t>Full fleksibilitet</t>
  </si>
  <si>
    <t>Full fleksibilitet, delvis fleksibilitet eller pliktig (med hensyn til beløp)</t>
  </si>
  <si>
    <t>Vilkår om renteøkning eller annet incitament til innfrielse</t>
  </si>
  <si>
    <t>Ikke-kumulativ eller kumulativ</t>
  </si>
  <si>
    <t>Konvertibel eller ikke konvertibel</t>
  </si>
  <si>
    <t>Ja, hvis pålagt av Finanstilsynet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</si>
  <si>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</si>
  <si>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</si>
  <si>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</si>
  <si>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</si>
  <si>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Pliktig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</si>
  <si>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</si>
  <si>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</si>
  <si>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</si>
  <si>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</si>
  <si>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utsteders kapitaldekning faller under de til enhver tid gjeldende minstekrav, eller under andre fastsatte minstekrav.</t>
  </si>
  <si>
    <t>Hvis nedskrivning, hel eller delvis</t>
  </si>
  <si>
    <t>Helt eller delvis</t>
  </si>
  <si>
    <t>Hvis nedskrivning, med endelig virkning eller midlertidig</t>
  </si>
  <si>
    <t>Hvis midlertidig nedskrivning, beskrivelse av oppskrivningsmekanismen</t>
  </si>
  <si>
    <t>Prioritetsrekkefølge ved avvikling (oppgi instrumenttypen som har nærmeste bedre prioritet)</t>
  </si>
  <si>
    <t>Ansvarlig lånekapital (1)</t>
  </si>
  <si>
    <t>Usikret seniorgjeld</t>
  </si>
  <si>
    <t>Vilkår som gjør at instrumentet ikke kan medregnes etter overgangsperioden</t>
  </si>
  <si>
    <t>Nei, endringsadgang i låneavtalens punkt 3.9</t>
  </si>
  <si>
    <t>Hvis ja, spesifiser hvilke vilkår som ikke oppfyller nye krav</t>
  </si>
  <si>
    <t>Ren kjernekapital: Instrumenter og opptjent kapital</t>
  </si>
  <si>
    <t>Beløp på datoen for offentlig-gjøring</t>
  </si>
  <si>
    <t>Referanser til artikler i forordningen (CRR)</t>
  </si>
  <si>
    <t>Kapitalinstrumenter og tilhørende overkursfond</t>
  </si>
  <si>
    <t>herav: instrumenttype 1</t>
  </si>
  <si>
    <t>herav: instrumenttype 2</t>
  </si>
  <si>
    <t>herav: instrumenttype 3</t>
  </si>
  <si>
    <t>Opptjent egenkapital i form av tidligere års tilbakeholdte resultater</t>
  </si>
  <si>
    <t>Akkumulerte andre inntekter og kostnader og andre fond o.l.</t>
  </si>
  <si>
    <t>Avsetning for generell bankrisiko</t>
  </si>
  <si>
    <t>Rene kjernekapitalinstrumenter omfattet av overgangsbestemmelser</t>
  </si>
  <si>
    <t>Statlige innskudd av ren kjernekapital omfattet av overgangsbestemmelser</t>
  </si>
  <si>
    <t>Minoritetsinteresser</t>
  </si>
  <si>
    <t>Revidert delårsoverskudd fratrukket påregnelig skatt mv. og utbytte</t>
  </si>
  <si>
    <t>Ren kjernekapital før regulatoriske justeringer</t>
  </si>
  <si>
    <t>Sum rad 1 t.o.m. 5a</t>
  </si>
  <si>
    <t>Ren kjernekapital: Regulatoriske justeringer</t>
  </si>
  <si>
    <t>Verdijusteringer som følge av kravene om forsvarlig verdsettelse (negativt beløp)</t>
  </si>
  <si>
    <t>Immaterielle eiendeler redusert med utsatt skatt (negativt beløp)</t>
  </si>
  <si>
    <t>Tomt felt i EØS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</si>
  <si>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</si>
  <si>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</si>
  <si>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</si>
  <si>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 xml:space="preserve"> Økning i egenkapitalen knyttet til fremtidig inntekt grunnet verdipapiriserte eiendeler (negativt beløp)</t>
  </si>
  <si>
    <t xml:space="preserve"> Gevinster eller tap på gjeld målt til virkelig verdi som skyldes endringer i egen kredittverdighet</t>
  </si>
  <si>
    <t xml:space="preserve"> Overfinansiering av pensjonsforpliktelser (negativt beløp)</t>
  </si>
  <si>
    <t xml:space="preserve"> 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</si>
  <si>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</si>
  <si>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</si>
  <si>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grensen på 10 %. Beløp regnet etter fradrag som er tillatt for korte posisjoner (negativt beløp).</t>
  </si>
  <si>
    <t>Poster som alternativt kan få 1250 % risikovekt (negativt beløp),</t>
  </si>
  <si>
    <t>herav: kvalifiserte eiendeler i selskap utenfor finansiell sektor (negativt beløp)</t>
  </si>
  <si>
    <t>herav: verdipapiriseringsposisjoner (negativt beløp)</t>
  </si>
  <si>
    <t>herav: motpartsrisiko for transaksjoner som ikke er avsluttet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</si>
  <si>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</si>
  <si>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</si>
  <si>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herav: direkte, indirekte og syntetiske beholdninger av ren kjernekapital i andre selskaper i finansiell sektor der institusjonen har en vesentlig investering (negativt beløp)</t>
  </si>
  <si>
    <t>herav: utsatt skattefordel som skyldes midlertidige forskjeller (negativt beløp)</t>
  </si>
  <si>
    <t>Akkumulert underskudd i inneværende regnskapsår (negativt beløp)</t>
  </si>
  <si>
    <t>Påregnelig skatt relatert til rene kjernekapitalposter (negativt beløp)</t>
  </si>
  <si>
    <t>Justeringer i ren kjernekapital som følge av overgangsbestemmelser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</si>
  <si>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</si>
  <si>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</si>
  <si>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</si>
  <si>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</si>
  <si>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</si>
  <si>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Beløp som skal trekkes fra eller legges til ren kjernekapital som følge av overgangsbestemmelser for andre filtre og fradrag</t>
  </si>
  <si>
    <t>Overskytende fradrag i annen godkjent kjernekapital (negativt beløp)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</si>
  <si>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</si>
  <si>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</si>
  <si>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</si>
  <si>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</si>
  <si>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</si>
  <si>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herav: klassifisert som egenkapital etter gjeldende regnskapsstandard</t>
  </si>
  <si>
    <t>herav: klassifisert som gjeld etter gjeldende regnskapsstandard</t>
  </si>
  <si>
    <t>Fondsobligasjonskapital omfattet av overgangsbestemmelser</t>
  </si>
  <si>
    <t>Statlige innskudd av fondsobligasjonskapital omfattet av overgangsbestemmelser</t>
  </si>
  <si>
    <t>Fondsobligasjonskapital utstedt av datterselskaper til tredjeparter som kan medregnes i annen godkjent kjernekapital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</si>
  <si>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</si>
  <si>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</si>
  <si>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</si>
  <si>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</si>
  <si>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</si>
  <si>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</si>
  <si>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</si>
  <si>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</si>
  <si>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Justeringer i annen godkjent kjernekapital som følge av overgangsbestemmelser</t>
  </si>
  <si>
    <t>Fradrag som skal gjøres i annen godkjent kjernekapital, i stedet for ren kjernekapital, som følge av overgangsbestemmelser (negativt beløp)</t>
  </si>
  <si>
    <t>herav: spesifiser de enkelte postene linje for linje</t>
  </si>
  <si>
    <t>Fradrag som skal gjøres i annen godkjent kjernekapital, i stedet for tilleggskapital, som følge av overgangsbestemmelser (negativt beløp)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</si>
  <si>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</si>
  <si>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</si>
  <si>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</si>
  <si>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herav: …</t>
  </si>
  <si>
    <t>Overskytende fradrag i tilleggskapital (negativt beløp)</t>
  </si>
  <si>
    <t>Sum regulatoriske justeringer i annen godkjent kjernekapital</t>
  </si>
  <si>
    <t>Sum rad 37 t.o.m. 41 og rad 42</t>
  </si>
  <si>
    <t>Rad 36 pluss rad 43. Gir fradrag fordi beløpet i rad 43 er negativt</t>
  </si>
  <si>
    <t>Kjernekapital</t>
  </si>
  <si>
    <t>Sum rad 29 og rad 44</t>
  </si>
  <si>
    <t>Tilleggskapital: instrumenter og avsetninger</t>
  </si>
  <si>
    <t>Tilleggskapital omfattet av overgangsbestemmelser</t>
  </si>
  <si>
    <t>Statlige innskudd av tilleggskapital omfattet av overgangsbestemmelser</t>
  </si>
  <si>
    <t>Ansvarlig lånekapital utstedt av datterselskaper til tredjeparter som kan medregnes i tilleggskapitalen</t>
  </si>
  <si>
    <t>Tallverdien av negative verdier av justert forventet tap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</si>
  <si>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</si>
  <si>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</si>
  <si>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</si>
  <si>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</si>
  <si>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</si>
  <si>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</si>
  <si>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herav: nye beholdninger som ikke omfattes av overgangsbestemmelser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</si>
  <si>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</si>
  <si>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</si>
  <si>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Justeringer i tilleggskapital som følge av overgangsbestemmelser (negativt beløp)</t>
  </si>
  <si>
    <t>Fradrag som skal gjøres i tilleggskapital, i stedet for ren kjernekapital, som følge av overgangsbestemmelser (negativt beløp)</t>
  </si>
  <si>
    <t>Fradrag som skal gjøres i tilleggskapital, i stedet for annen godkjent kjernekapital, som følge av overgangsbestemmelser (negativt beløp)</t>
  </si>
  <si>
    <t>Beløp som skal trekkes fra eller legges til tilleggskapitalen som følge av overgangsbestemmelser for filtre og andre fradrag</t>
  </si>
  <si>
    <t>herav: filter for urealisert gevinst</t>
  </si>
  <si>
    <t>herav:…</t>
  </si>
  <si>
    <t>Sum regulatoriske justeringer i tilleggskapital</t>
  </si>
  <si>
    <t>Sum rad 52 t.o.m. 54, rad 55 og 56</t>
  </si>
  <si>
    <t>Rad 51 pluss rad 57 hvis beløpet i rad 57 er negativt, ellers minus</t>
  </si>
  <si>
    <t>Sum rad 45 og rad 58</t>
  </si>
  <si>
    <t>Økning i beregningsgrunnlaget som følge av overgangsbestemmelser</t>
  </si>
  <si>
    <t>herav: beløp som ikke er trukket fra ren kjernekapital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</si>
  <si>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</si>
  <si>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</si>
  <si>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</si>
  <si>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</si>
  <si>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Ren kjernekapitaldekning</t>
  </si>
  <si>
    <t>Kjernekapitaldekning</t>
  </si>
  <si>
    <t>Kapitaldekning</t>
  </si>
  <si>
    <t>Kombinert bufferkrav som prosent av beregningsgrunnlaget</t>
  </si>
  <si>
    <t>herav: bevaringsbuffer</t>
  </si>
  <si>
    <t>herav: motsyklisk buffer</t>
  </si>
  <si>
    <t>herav: systemrisikobuffer</t>
  </si>
  <si>
    <t>herav: buffer for andre systemviktige institusjoner (O-SII-buffer)</t>
  </si>
  <si>
    <t>Ren kjernekapital tilgjengelig for oppfyllelse av bufferkrav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</si>
  <si>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</si>
  <si>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posisjoner.</t>
  </si>
  <si>
    <t>Beholdninger av ren kjernekapital i andre selskaper i finansiell sektor der institusjonen har en vesentlig investering, som samlet er under grensen på 10 %. Beløp regnet etter fradrag som er tillatt for korte posisjoner.</t>
  </si>
  <si>
    <t>Utsatt skattefordel som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</si>
  <si>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</si>
  <si>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</si>
  <si>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</si>
  <si>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</si>
  <si>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</si>
  <si>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</si>
  <si>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</si>
  <si>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</si>
  <si>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</si>
  <si>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</si>
  <si>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</si>
  <si>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Generelle kreditt- engasjementer</t>
  </si>
  <si>
    <t>Verdipapiriserings-engasjementer</t>
  </si>
  <si>
    <t>Kapitalkrav</t>
  </si>
  <si>
    <t>Summen av lange og korte posisjoner i handelsporteføljen</t>
  </si>
  <si>
    <t>Verdien av engasjementer i handelsporteføljen for interne modeller</t>
  </si>
  <si>
    <t>Herav: Engasjementer i handelsporteføljen</t>
  </si>
  <si>
    <t>Totalt</t>
  </si>
  <si>
    <t>Vekter for kapitalkrav</t>
  </si>
  <si>
    <t>Motsyklisk kapitalbuffersats</t>
  </si>
  <si>
    <t>Rad</t>
  </si>
  <si>
    <t>Inndeling etter land</t>
  </si>
  <si>
    <t>Norge</t>
  </si>
  <si>
    <t>Danmark</t>
  </si>
  <si>
    <t>Sverige</t>
  </si>
  <si>
    <t>Størrelsen på foretaksspesifikk motsyklisk kapitalbuffer</t>
  </si>
  <si>
    <t xml:space="preserve">Kolonne </t>
  </si>
  <si>
    <t>Samlet beregningsgrunnlag</t>
  </si>
  <si>
    <t>Foretaksspesifikk motsyklisk kapitalbuffersats</t>
  </si>
  <si>
    <t>Krav til foretaksspesifikk motsyklisk kapitalbuffer</t>
  </si>
  <si>
    <t>Godtgjørelse i EBK (NOK)</t>
  </si>
  <si>
    <t>Ledende ansatte</t>
  </si>
  <si>
    <t>Kontrollfunksjoner</t>
  </si>
  <si>
    <t>Andre ansatte</t>
  </si>
  <si>
    <t>Styrehonorar</t>
  </si>
  <si>
    <t>Risikotakere*</t>
  </si>
  <si>
    <t xml:space="preserve">*Ansatte med arbeidsoppgaver av vesentlig betydning for foretakets risikoeksponering </t>
  </si>
  <si>
    <t>Årlig</t>
  </si>
  <si>
    <t>Balanseført beløp</t>
  </si>
  <si>
    <t>Poster utenom balansen</t>
  </si>
  <si>
    <t xml:space="preserve">Eksponering før CCF og CRM </t>
  </si>
  <si>
    <t xml:space="preserve">Eksponering etter CCF og CRM </t>
  </si>
  <si>
    <t xml:space="preserve">RWA-er </t>
  </si>
  <si>
    <t>RWA-tetthet</t>
  </si>
  <si>
    <t>RWA-er and RWA-tetthet</t>
  </si>
  <si>
    <t>Risikovekt</t>
  </si>
  <si>
    <t xml:space="preserve">Eksponeringsklasser </t>
  </si>
  <si>
    <t>Eksponeringsklasser</t>
  </si>
  <si>
    <t>Internasjonale organisasjoner</t>
  </si>
  <si>
    <t xml:space="preserve">Foretak </t>
  </si>
  <si>
    <t>Institusjoner</t>
  </si>
  <si>
    <t>Multilaterale utviklingsbanker</t>
  </si>
  <si>
    <t>Obligasjoner med fortrinnsrett</t>
  </si>
  <si>
    <t>Detaljhandel</t>
  </si>
  <si>
    <t>Misligholdte eksponeringer</t>
  </si>
  <si>
    <t>Eksponeringer forbundet med særlig høy risiko</t>
  </si>
  <si>
    <t>Institusjoner og foretak med kortsiktig kredittvurdering</t>
  </si>
  <si>
    <t>Kollektive investeringsforetak</t>
  </si>
  <si>
    <t xml:space="preserve">Annet </t>
  </si>
  <si>
    <t xml:space="preserve">Fratrukket </t>
  </si>
  <si>
    <t xml:space="preserve">Totalt </t>
  </si>
  <si>
    <t xml:space="preserve">herav uklassifisert </t>
  </si>
  <si>
    <t xml:space="preserve">Øvrige engasjement </t>
  </si>
  <si>
    <t xml:space="preserve">Uvektet kjernekapitalandel </t>
  </si>
  <si>
    <t>Gjeldende verdi</t>
  </si>
  <si>
    <t>Sum eiendeler i henhold til publisert regnskap</t>
  </si>
  <si>
    <t>Justering for enheter som konsolideres for regnskapsmessige formål, men er utenfor rammen av myndighetspålagt konsolidering</t>
  </si>
  <si>
    <t>Andre justeringer</t>
  </si>
  <si>
    <t>Sum eksponeringsmål knyttet til uvektet kjernekapitalandel</t>
  </si>
  <si>
    <t>Balanseførte eksponeringer (eksklusive derivater og SFT-er)</t>
  </si>
  <si>
    <t>Balanseposter (eksklusive derivater, SFT-er og forvaltede eiendeler, men inkludert sikkerhet)</t>
  </si>
  <si>
    <t>Derivateksponeringer</t>
  </si>
  <si>
    <t>Justert effektiv estimert verdi av skriftlige kredittderivater</t>
  </si>
  <si>
    <t>(Justerte effektive estimerte mellomregninger og tilleggsavdrag for skriftlige kredittderivater)</t>
  </si>
  <si>
    <t>SFT-eksponeringer</t>
  </si>
  <si>
    <t>Brutto SFT-eiendeler (uten innregning av motkrav), etter justering for salgsregnskapstransaksjoner</t>
  </si>
  <si>
    <t>(Nettobeløp for kontantgjeld og kontantfordringer på brutto SFT-eiendeler)</t>
  </si>
  <si>
    <t>Eksponeringer knyttet til agenttransaksjoner</t>
  </si>
  <si>
    <t>(Justeringer for omregning til kredittekvivalente beløp)</t>
  </si>
  <si>
    <t>CRR eksponering knyttet til uvektet kjernekapitalandel</t>
  </si>
  <si>
    <t>LIKVIDE MIDLER AV HØY KVALITET</t>
  </si>
  <si>
    <t>Sum likvide midler av høy kvalitet (HQLA)</t>
  </si>
  <si>
    <t>Stabile innskudd</t>
  </si>
  <si>
    <t>Mindre stabile innskudd</t>
  </si>
  <si>
    <t>Usikret kapitalfremskaffelse på kapitalmarkedet</t>
  </si>
  <si>
    <t>Operasjonelle innskudd (alle motparter) og innskudd i nettverk av kooperative banker</t>
  </si>
  <si>
    <t>Ikke-operasjonelle innskudd (alle motparter)</t>
  </si>
  <si>
    <t>Usikret gjeld</t>
  </si>
  <si>
    <t>Sikret kapitalfremskaffelse på kapitalmarkedet</t>
  </si>
  <si>
    <t xml:space="preserve">Tilleggskrav </t>
  </si>
  <si>
    <t>Kreditt- og likviditetsfasiliteter</t>
  </si>
  <si>
    <t>Andre kontraktsmessige finansieringsforpliktelser</t>
  </si>
  <si>
    <t>Andre betingede finansieringsforpliktelser</t>
  </si>
  <si>
    <t>SUM JUSTERT VERDI</t>
  </si>
  <si>
    <t>Egenkapitalinstrumenter</t>
  </si>
  <si>
    <t>Obligasjoner</t>
  </si>
  <si>
    <t>Sikkerhet mottatt av den rapporterende institusjonen</t>
  </si>
  <si>
    <t>Annen sikkerhet mottatt</t>
  </si>
  <si>
    <t>Samsvarende forpliktelser, betingede forpliktelser eller verdipapirer utlånt</t>
  </si>
  <si>
    <t>Balanseført verdi av utvalgte finansielle forpliktelser</t>
  </si>
  <si>
    <t xml:space="preserve">Kjernekapital </t>
  </si>
  <si>
    <t>Eksponeringer utenom balansen ved brutto estimert verdi</t>
  </si>
  <si>
    <t>Kredittrisikoeksponering (knyttet til motpartsrisiko) for SFT-eiendeler</t>
  </si>
  <si>
    <t>(Egenkapitalverdi trukket ved fastsettelse av kjernekapital)</t>
  </si>
  <si>
    <t>LIKVIDITETSRESERVE (%)</t>
  </si>
  <si>
    <t>Egne obligasjoner utstedt annet enn egne OMF eller ABS</t>
  </si>
  <si>
    <t>Norske og utenlandske lokale/regionale myndigheter</t>
  </si>
  <si>
    <t>Stater og sentralbanker</t>
  </si>
  <si>
    <t xml:space="preserve">Offentlige foretak </t>
  </si>
  <si>
    <t>Lån med pantesikkerhet i boligeiendom</t>
  </si>
  <si>
    <t>Sum</t>
  </si>
  <si>
    <t xml:space="preserve">Avtalevilkår for ansvarlig kapital </t>
  </si>
  <si>
    <t>Sammensetning av ansvarlig kapital</t>
  </si>
  <si>
    <t>Avtalevilkår for ansvarlig kapital</t>
  </si>
  <si>
    <t>Sikkerhetsstilte/ikke-sikkerhetsstilte eiendeler</t>
  </si>
  <si>
    <t>Bokført verdi av sikkerhetsstilte eiendeler</t>
  </si>
  <si>
    <t>Virkelig verdi av sikkerhetsstilte eiendeler</t>
  </si>
  <si>
    <t>Bokført verdi av ikke-sikkerhetsstilte eiendeler</t>
  </si>
  <si>
    <t>Virkelig verdi av ikke-sikkerhetsstilte eiendeler</t>
  </si>
  <si>
    <t xml:space="preserve">herav kvalifisert EHQLA og HQLA </t>
  </si>
  <si>
    <t>herav EHQLA og HQLA</t>
  </si>
  <si>
    <t>herav: obligasjoner med fortrinnsrett</t>
  </si>
  <si>
    <t>herav: ABS</t>
  </si>
  <si>
    <t>herav: utstedt av offentlige myndigheter</t>
  </si>
  <si>
    <t>herav: utstedt av finanskonserner</t>
  </si>
  <si>
    <t>herav: utstedt av ikke-finanskonsern</t>
  </si>
  <si>
    <t>herav: utstedt av ikke-finanskonserner</t>
  </si>
  <si>
    <t xml:space="preserve">SUM EIENDELER, SIKKERHET MOTTATT OG EGNE OBLIGASJONER UTSTEDT </t>
  </si>
  <si>
    <t>Ikke-sikkerhetsstilt</t>
  </si>
  <si>
    <t>Virkelig verdi av sikkerhet mottatt eller egne obligasjoner utstedt tilgjengelig for sikkerhetstillelse</t>
  </si>
  <si>
    <t xml:space="preserve">Virkelig verdi av mottatt sikkerhet eller egne obligasjoner utstedt </t>
  </si>
  <si>
    <t>Eiendeler, sikkerhet mottatt og egne obligasjoner utstedt annet enn OMF og sikkerhetsstilte ABS-er</t>
  </si>
  <si>
    <t>Innskudd fra detaljhandels- og små bedriftskunder, herav:</t>
  </si>
  <si>
    <t>Herav: Verdipapiriserings-engasjementer</t>
  </si>
  <si>
    <t>Herav: Generelle kreditt-engasjementer</t>
  </si>
  <si>
    <t>Engasjements-beløp for IRB</t>
  </si>
  <si>
    <t>Engasjements-beløp for SA</t>
  </si>
  <si>
    <t>Engasjementer i handelsporteføljen</t>
  </si>
  <si>
    <t xml:space="preserve">Sikkerhetsstilte/ikke-sikkerhetsstilte eiendeler </t>
  </si>
  <si>
    <t>Kapital og totalt eksponeringsmål</t>
  </si>
  <si>
    <t>Totalt eksponeringsmål knyttet til uvektet kjernekapitalandel (sum rad 3, 11, 16 og 19)</t>
  </si>
  <si>
    <t>Øvrige eksponeringer utenom balansen</t>
  </si>
  <si>
    <t>Den rapporterende institusjonens eiendeler</t>
  </si>
  <si>
    <t>Øvrige eiendeler</t>
  </si>
  <si>
    <t>UTBETALINGER</t>
  </si>
  <si>
    <t>SUM UTBETALINGER</t>
  </si>
  <si>
    <t>INNBETALINGER</t>
  </si>
  <si>
    <t>Andre innbetalinger</t>
  </si>
  <si>
    <t>SUM INNBETALINGER</t>
  </si>
  <si>
    <t>SUM NETTOUTBETALINGER</t>
  </si>
  <si>
    <t xml:space="preserve">LIKVIDITETSRESERVE </t>
  </si>
  <si>
    <t>Innbetalinger fra fullt innfridde eksponeringer</t>
  </si>
  <si>
    <t>Utbetalinger knyttet til derivateksponeringer og andre krav til sikkerhet</t>
  </si>
  <si>
    <t>Utbetalinger knyttet til tap av finansiering på gjeldsprodukter</t>
  </si>
  <si>
    <t>Sikret utlån (f.eks. omvendte gjenkjøpsavtaler)</t>
  </si>
  <si>
    <t xml:space="preserve">Innskudd og utlån på anfordring </t>
  </si>
  <si>
    <t>Utlån og fordringer annet enn innskudd og utlån på anfordring</t>
  </si>
  <si>
    <t xml:space="preserve">Ordinær call: 27. september 2024 Regulatorisk eller skatterelatert call: Henviser til låneavtalens punkt 3.7 Innløsningsbeløp er 100 % av pålydende. Kan justeres ved nedskriving/konvertering. </t>
  </si>
  <si>
    <t>3 måneder NIBOR + 1,55 prosentpoeng p.a.</t>
  </si>
  <si>
    <t>NO0010864333</t>
  </si>
  <si>
    <t xml:space="preserve"> Offentliggjøring av informasjon i henhold til CRR atikkel 450</t>
  </si>
  <si>
    <t>NO0010917735</t>
  </si>
  <si>
    <t xml:space="preserve">Ordinær call: 20. januar 2026 Regulatorisk eller skatterelatert call: Henviser til låneavtalens punkt 3.7 Innløsningsbeløp er 100 % av pålydende. Kan justeres ved nedskriving/konvertering. </t>
  </si>
  <si>
    <t>3 måneder NIBOR + 1,04 prosentpoeng p.a.</t>
  </si>
  <si>
    <t>Fast godtgjørelse 2021</t>
  </si>
  <si>
    <t>EU KM1</t>
  </si>
  <si>
    <t>EU CCA</t>
  </si>
  <si>
    <t>EU CC1</t>
  </si>
  <si>
    <t>EU CCyB1</t>
  </si>
  <si>
    <t>EU CCyB2</t>
  </si>
  <si>
    <t>EU CR4</t>
  </si>
  <si>
    <t>EU CR5</t>
  </si>
  <si>
    <t>LR1</t>
  </si>
  <si>
    <t>LR2</t>
  </si>
  <si>
    <t>EU LIQ1</t>
  </si>
  <si>
    <t>EU LIQ2</t>
  </si>
  <si>
    <t>EU AE1</t>
  </si>
  <si>
    <t>EU AE2</t>
  </si>
  <si>
    <t>EU AE3</t>
  </si>
  <si>
    <t>#1</t>
  </si>
  <si>
    <t>#2</t>
  </si>
  <si>
    <t>#3</t>
  </si>
  <si>
    <t xml:space="preserve">Nøkkeltall </t>
  </si>
  <si>
    <t>#4</t>
  </si>
  <si>
    <t>Geografisk fordeling av relevante kredittengasjementer brukt i motsyklisk kapitalbuffer</t>
  </si>
  <si>
    <t>#5</t>
  </si>
  <si>
    <t>Kredittrisiko og CRM effekter</t>
  </si>
  <si>
    <t>#6</t>
  </si>
  <si>
    <t>#7</t>
  </si>
  <si>
    <t>Standardisert metode</t>
  </si>
  <si>
    <t>Avstemmingssammendrag av regnskapsmessige eiendeler og eksponering knyttet til uvektet kjernekapitalandel</t>
  </si>
  <si>
    <t>#8</t>
  </si>
  <si>
    <t>#9</t>
  </si>
  <si>
    <t>Offentliggjøring av uvektet kjernekapitalandel</t>
  </si>
  <si>
    <t>#10</t>
  </si>
  <si>
    <t>Stabil finansiering (NSFR)</t>
  </si>
  <si>
    <t>#11</t>
  </si>
  <si>
    <t>#12</t>
  </si>
  <si>
    <t>#13</t>
  </si>
  <si>
    <t>#14</t>
  </si>
  <si>
    <t>#15</t>
  </si>
  <si>
    <t>Kilder til pantsettelse</t>
  </si>
  <si>
    <t>Standardisert skjema</t>
  </si>
  <si>
    <t>(Beløp i tusen kroner)</t>
  </si>
  <si>
    <t>Mottatt sikkerhet og egne obligasjoner</t>
  </si>
  <si>
    <t>g</t>
  </si>
  <si>
    <t>h</t>
  </si>
  <si>
    <t>EU 1a</t>
  </si>
  <si>
    <t xml:space="preserve">Quarter ending on </t>
  </si>
  <si>
    <t>Kvartalsslutt</t>
  </si>
  <si>
    <t>Total uvektet verdi (gjennomsnitt)</t>
  </si>
  <si>
    <t>Total vektet verdi (gjennomsnitt)</t>
  </si>
  <si>
    <t>Sum balanseførte eksponeringer (eksklusive derivater, SFT-er og forvaltede eiendeler)</t>
  </si>
  <si>
    <t xml:space="preserve">Sum derivateksponeringer </t>
  </si>
  <si>
    <t>(Unntatt CCP-delen av kundeavregnet handelseksponering)(SA-CCR)</t>
  </si>
  <si>
    <t>Sum eksponeringer for verdipapirfinansieringstransaksjoner</t>
  </si>
  <si>
    <t>EU-26a</t>
  </si>
  <si>
    <t>EU-26b</t>
  </si>
  <si>
    <t>Leverage ratio buffer requirement (%)</t>
  </si>
  <si>
    <t>Nøkkeltall</t>
  </si>
  <si>
    <t>EU 7a</t>
  </si>
  <si>
    <t>EU 7b</t>
  </si>
  <si>
    <t>EU 7c</t>
  </si>
  <si>
    <t>EU 7d</t>
  </si>
  <si>
    <t>EU 8a</t>
  </si>
  <si>
    <t>EU 9a</t>
  </si>
  <si>
    <t>EU 10a</t>
  </si>
  <si>
    <t>EU 11a</t>
  </si>
  <si>
    <t>EU 14a</t>
  </si>
  <si>
    <t>EU 14b</t>
  </si>
  <si>
    <t>EU 14c</t>
  </si>
  <si>
    <t>EU 14d</t>
  </si>
  <si>
    <t>EU 14e</t>
  </si>
  <si>
    <t>EU 16a</t>
  </si>
  <si>
    <t>EU 16b</t>
  </si>
  <si>
    <t>NO0012519703</t>
  </si>
  <si>
    <t xml:space="preserve">Ordinær call: 11. mai 2027 Regulatorisk eller skatterelatert call: Henviser til låneavtalens punkt 4.6.3 Innløsningsbeløp er 100 % av pålydende. Kan justeres ved nedskriving/konvertering. </t>
  </si>
  <si>
    <t xml:space="preserve"> (beløp i tusen NOK)</t>
  </si>
  <si>
    <t>(amounts in NOK 1000)</t>
  </si>
  <si>
    <t>EU-15a</t>
  </si>
  <si>
    <t>Utlån og forskudd annet enn lån på forespørsel</t>
  </si>
  <si>
    <t>herav: huslån</t>
  </si>
  <si>
    <t>Tilgjengelig ansvarlig kapital (beløp)</t>
  </si>
  <si>
    <t xml:space="preserve">Ren kjernekapital </t>
  </si>
  <si>
    <t>Total kapital</t>
  </si>
  <si>
    <t>Sum risikovektede eksponeringsbeløp</t>
  </si>
  <si>
    <t>Risikovektede eksponeringsbeløp</t>
  </si>
  <si>
    <t>Kapitaldekning (i prosent av risikovektede eksponeringsbeløp)</t>
  </si>
  <si>
    <t>Ren kjernekapitaldekning (%)</t>
  </si>
  <si>
    <t>Kjernekapitaldekning (%)</t>
  </si>
  <si>
    <t>Kapitaldekning (%)</t>
  </si>
  <si>
    <t>Tilleggskrav til ansvarlig kapital for å håndtere andre risikoer enn risikoen for overdreven gjeldsoppbygging (i prosent av risikovektet eksponeringsbeløp)</t>
  </si>
  <si>
    <t xml:space="preserve">Tilleggskrav til ansvarlig kapital for å håndtere andre risikoer enn risikoen for overdreven gjeldsoppbygging (%) </t>
  </si>
  <si>
    <t xml:space="preserve">     hvorav: skal bestå av ren kjernekapital (prosentpoeng)</t>
  </si>
  <si>
    <t xml:space="preserve">     hvorav: skal bestå av kjernekapital 1 (prosentpoeng)</t>
  </si>
  <si>
    <t>Samlede SREP-krav til ansvarlig kapital (%)</t>
  </si>
  <si>
    <t>Kombinert bufferkrav (i prosent av risikovektede eksponeringsbeløp)</t>
  </si>
  <si>
    <t>Bevaringsbuffer (%)</t>
  </si>
  <si>
    <t>Bevaringsbuffer som følge av makro- eller systemrisiko fastsatt av en medlemsstat (%)</t>
  </si>
  <si>
    <t>Institusjonsspesifikk motsyklisk kapitalbuffer (%)</t>
  </si>
  <si>
    <t>Systemrisikobuffer (%)</t>
  </si>
  <si>
    <t>Buffer for globalt systemisk viktige institusjoner (%)</t>
  </si>
  <si>
    <t>Buffer for andre systemisk viktige institusjoner</t>
  </si>
  <si>
    <t>Kombinert bufferkrav (%)</t>
  </si>
  <si>
    <t>Samlet kapitalkrav (%)</t>
  </si>
  <si>
    <t>Tilgjengelig ren kjernekapital (CET1) etter oppfyllelse av samlede SREP-krav til ansvarlig kapital (%)</t>
  </si>
  <si>
    <t>Uvektet kjernekapitalandel</t>
  </si>
  <si>
    <t>Sum eksponeringsmål</t>
  </si>
  <si>
    <t>Tilleggskrav til ansvarlig kapital for å håndtere risikoen for overdreven gjeldsoppbygging (i prosent av risikovektet eksponeringsbeløp)</t>
  </si>
  <si>
    <t xml:space="preserve">Tilleggskrav til ansvarlig kapital for å håndtere risikoen for overdreven gjeldsoppbygging (%) </t>
  </si>
  <si>
    <t>Likviditetsreserve</t>
  </si>
  <si>
    <t>Sum likvide midler av høy kvalitet (HQLA) (vektet verdi – gjennomsnitt)</t>
  </si>
  <si>
    <t>Likviditetsreserve (LCR) (%)</t>
  </si>
  <si>
    <t>Netto stabil finansieringsgrad</t>
  </si>
  <si>
    <t>Sum tilgjengelig stabil finansiering</t>
  </si>
  <si>
    <t>Samlet krav til stabil finansiering</t>
  </si>
  <si>
    <t>NSFR (%)</t>
  </si>
  <si>
    <t xml:space="preserve">Utbetalinger – sum vektet verdi </t>
  </si>
  <si>
    <t xml:space="preserve">Innbetalinger – sum vektet verdi </t>
  </si>
  <si>
    <t>Sum netto utbetalinger (justert verdi)</t>
  </si>
  <si>
    <t>Bufferkrav til uvektet kjernekapitalandel (%)</t>
  </si>
  <si>
    <t>Samlet krav til uvektet kjernekapitalandel (%)</t>
  </si>
  <si>
    <t>Bufferkrav til uvektet kjernekapitalandel og samlet krav til uvektet kjernekapitalandel (i prosent av det samlede eksponeringsmålet)</t>
  </si>
  <si>
    <t>Samlede SREP-krav til uvektet kjernekapitalandel (%)</t>
  </si>
  <si>
    <t>Uvektet kjernekapitalandel (%)</t>
  </si>
  <si>
    <t>(Justering for verdipapiriserte eksponeringer som oppfyller de operasjonelle kravene til anerkjennelse av risikooverføring)</t>
  </si>
  <si>
    <t>(Justering for midlertidig unntak av eksponering mot sentralbanker (hvis aktuelt))</t>
  </si>
  <si>
    <t>(Justering for forvaltede eiendeler balanseført i henhold til gjeldende regnskapsrammer, men utelatt fra det samlede eksponeringsmålet i samsvar med artikkel 429a nr. i Kapitalkravsforordningen (CRR)</t>
  </si>
  <si>
    <t>Justering for regelmessige kjøp og salg av finansielle eiendeler som er underlagt krav om bokføring på handelsdagen</t>
  </si>
  <si>
    <t>Justering for kvalifiserte transaksjoner ved sentralisert kontantforvaltning (cash pooling)</t>
  </si>
  <si>
    <t>Justeringer for derivater</t>
  </si>
  <si>
    <t>Justering for verdipapirfinansieringstransaksjoner (SFT-er)</t>
  </si>
  <si>
    <t>Justering for utenombalanseposter (dvs. omregning til kredittekvivalente beløp for eksponeringer knyttet til utenombalanseposter)</t>
  </si>
  <si>
    <r>
      <t xml:space="preserve">(Justering etter tilpasning av forsvarlig verdsettelse og spesifikke og generelle avsetninger som reduserer </t>
    </r>
    <r>
      <rPr>
        <sz val="10"/>
        <color theme="5"/>
        <rFont val="Lucida Sans"/>
        <family val="2"/>
      </rPr>
      <t>kjernekapitalen</t>
    </r>
    <r>
      <rPr>
        <sz val="10"/>
        <color theme="1"/>
        <rFont val="Lucida Sans"/>
        <family val="2"/>
      </rPr>
      <t>)</t>
    </r>
  </si>
  <si>
    <t>Oppgrossing for derivatsikkerhet gitt der det trekkes fra de balanseførte eiendelene i henhold til gjeldende regnskapsramme</t>
  </si>
  <si>
    <t>(Fradrag av fordringer for kontantvariasjonsmargin gitt i derivattransaksjoner)</t>
  </si>
  <si>
    <r>
      <rPr>
        <strike/>
        <sz val="10"/>
        <color rgb="FF000000"/>
        <rFont val="Lucida Sans Unicode"/>
        <family val="2"/>
        <scheme val="minor"/>
      </rPr>
      <t>(</t>
    </r>
    <r>
      <rPr>
        <sz val="10"/>
        <color rgb="FF000000"/>
        <rFont val="Lucida Sans Unicode"/>
        <family val="2"/>
        <scheme val="minor"/>
      </rPr>
      <t>Justering for verdipapirer mottatt under verdipapirfinansieringstransaksjoner som er bokført som en eiendel</t>
    </r>
    <r>
      <rPr>
        <strike/>
        <sz val="10"/>
        <color rgb="FF000000"/>
        <rFont val="Lucida Sans Unicode"/>
        <family val="2"/>
        <scheme val="minor"/>
      </rPr>
      <t>)</t>
    </r>
  </si>
  <si>
    <t>(Generelle kredittrisikojusteringer på balanseposter)</t>
  </si>
  <si>
    <t>Gjenanskaffelseskostnad knyttet til SA-CCR-derivattransaksjoner (dvs. netto for kvalifisert kontantvariasjonsmargin)</t>
  </si>
  <si>
    <t xml:space="preserve">Tilleggsverdi for potensiell fremtidig eksponering knyttet til SA-CCR-derivattransaksjoner </t>
  </si>
  <si>
    <r>
      <t xml:space="preserve">(Generelle avsetninger fratrukket ved fastsettelse av </t>
    </r>
    <r>
      <rPr>
        <sz val="10"/>
        <color theme="5"/>
        <rFont val="Lucida Sans"/>
        <family val="2"/>
      </rPr>
      <t>kjernekapitalen</t>
    </r>
    <r>
      <rPr>
        <sz val="10"/>
        <color theme="1"/>
        <rFont val="Lucida Sans"/>
        <family val="2"/>
      </rPr>
      <t xml:space="preserve"> og spesifikke avsetninger i forbindelse med eksponeringer knyttet til utenombalanseposter)</t>
    </r>
  </si>
  <si>
    <t>Regulatorisk minstekrav til uvektet kjernekapitalandel (%)</t>
  </si>
  <si>
    <t>Fremleggelse av gjennomsnittsverdier</t>
  </si>
  <si>
    <t>Gjennomsnittsverdi for brutto SFT-eiendeler, etter justering for salgsregnskapstransaksjoner og motregnet beløp fra tilknyttet kontantgjeld og tilknyttede kontantfordringer</t>
  </si>
  <si>
    <t>Verdi av brutto SFT-eiendeler ved kvartalsskifte, etter justering for salgsregnskapstransaksjoner og motregnet beløp fra tilknyttet kontantgjeld og tilknyttede kontantfordringer</t>
  </si>
  <si>
    <t>Sum eksponeringsmål (inkludert virkningen av eventuelle midlertidige unntak av sentralbankreserver) som omfatter gjennomsnittsverdier fra rad 28 på brutto SFT-eiendeler (etter justering for salgsregnskapstransaksjoner og motregnet beløp fra tilknyttet kontantgjeld og tilknyttede kontantfordringer)</t>
  </si>
  <si>
    <t>Uvektet kjernekapitalandel (inkludert virkningen av eventuelle midlertidige unntak av sentralbankreserver) som omfatter gjennomsnittsverdier fra rad 28 på brutto SFT-eiendeler (etter justering for salgstransaksjoner og motregnet beløp fra tilknyttet kontantgjeld og tilknyttede kontantfordringer)</t>
  </si>
  <si>
    <t>Tilgjengelige stabile finansieringsposter</t>
  </si>
  <si>
    <t>Kapital:</t>
  </si>
  <si>
    <t>Andre kapitalinstrumenter</t>
  </si>
  <si>
    <t>Innskudd fra detaljhandelskunder</t>
  </si>
  <si>
    <t>Kapitalfremskaffelse på kapitalmarkedet:</t>
  </si>
  <si>
    <t>Operasjonelle innskudd</t>
  </si>
  <si>
    <t>Annen kapitalfremskaffelse på kapitalmarkedet</t>
  </si>
  <si>
    <t>Innbyrdes avhengige eiendeler</t>
  </si>
  <si>
    <t>Andre forpliktelser:</t>
  </si>
  <si>
    <t>NSFR derivatforpliktelser</t>
  </si>
  <si>
    <t>All annen gjeld og egenkapital som ikke inngår i kategoriene ovenfor</t>
  </si>
  <si>
    <t>Sum ASF</t>
  </si>
  <si>
    <t>Krav til stabile finansieringsposter (RSF-poster)</t>
  </si>
  <si>
    <t>Sum NSFR likvide midler av høy kvalitet (HQLA)</t>
  </si>
  <si>
    <t>Sikkerhetsstilte eiendeler for en gjenværende løpetid på ett år eller mer i en sikkerhetsmasse</t>
  </si>
  <si>
    <t>Innskudd hos andre finansinstitusjoner til operasjonelle formål</t>
  </si>
  <si>
    <t>Ikke-misligholdte lån og verdipapirer:</t>
  </si>
  <si>
    <t>Ikke-misligholdte verdipapirfinansieringstransaksjoner med finansielle kunder, sikret med førstenivå HQLA som er underlagt 0 % avkortning</t>
  </si>
  <si>
    <t>Ikke-misligholdte lån til finansinstitusjoner sikret av ikke-førstenivå HQLA og usikrede ikke-misligholdte lån til finansinstitusjoner</t>
  </si>
  <si>
    <t>Ikke-misligholdte lån til ikke-finansielle bedriftskunder, lån til detaljhandels- og små bedriftskunder samt lån til suverene stater, sentralbanker og virksomheter i offentlig sektor, hvorav:</t>
  </si>
  <si>
    <t>Med en risikovekt mindre enn eller lik 35 prosent under Basel II-standardmetoden for kredittrisiko</t>
  </si>
  <si>
    <t>Ikke-misligholdte boliglån, hvorav:</t>
  </si>
  <si>
    <t>Andre lån og verdipapirer som ikke er misligholdt, og som ikke kvalifiserer som HQLA, inkludert børshandlede aksjer og balanseførte handelsfinansieringsprodukter</t>
  </si>
  <si>
    <t>Andre eiendeler:</t>
  </si>
  <si>
    <t>Fysisk handlede varer, inkludert gull</t>
  </si>
  <si>
    <t>Eiendeler bokført som innledende margin for derivatkontrakter og bidrag til CCP-ers garantifond</t>
  </si>
  <si>
    <t>NSFR derivater</t>
  </si>
  <si>
    <t>NSFR derivatforpliktelser før fradrag for bokført variasjonsmargin</t>
  </si>
  <si>
    <t>Alle andre eiendeler som ikke inngår i kategoriene ovenfor</t>
  </si>
  <si>
    <t>Utenombalanseposter</t>
  </si>
  <si>
    <t>Sum RSF</t>
  </si>
  <si>
    <t>Netto stabil finansieringsgrad (%)</t>
  </si>
  <si>
    <t>Gjensidig avhengige eiendeler</t>
  </si>
  <si>
    <t>Uvektet verdi etter gjenværende løpetid</t>
  </si>
  <si>
    <t>Vektet verdi</t>
  </si>
  <si>
    <t>Ingen forfallsdag</t>
  </si>
  <si>
    <t>&lt; 6 måneder</t>
  </si>
  <si>
    <t>6 måneder til &lt; 1 år</t>
  </si>
  <si>
    <t>≥ 1 år</t>
  </si>
  <si>
    <t xml:space="preserve"> Standardisert skjema EU KM1 i samsvar med vedlegg I del åtte av forordning (EU) nr. 575/2013</t>
  </si>
  <si>
    <t xml:space="preserve"> Standardisert skjema EU CCA i samsvar med vedlegg Vll del åtte av forordning (EU) nr. 575/2013</t>
  </si>
  <si>
    <t xml:space="preserve"> Standardisert skjema EU CC1 i samsvar med vedlegg VIl del åtte av forordning (EU) nr. 575/2013</t>
  </si>
  <si>
    <t xml:space="preserve"> Standardisert skjema EU CCyB1 i samsvar med vedlegg X del åtte av forordning (EU) nr. 575/2013</t>
  </si>
  <si>
    <t xml:space="preserve"> Standardisert skjema EU CCyB2 i samsvar med vedlegg X del åtte av forordning (EU) nr. 575/2013</t>
  </si>
  <si>
    <t xml:space="preserve"> Standardisert skjema EU CR4 i samsvar med vedlegg XlX del åtte av forordning (EU) nr. 575/2013</t>
  </si>
  <si>
    <t xml:space="preserve"> Standardisert skjema EU CR5 i samsvar med vedlegg XIX del åtte av forordning (EU) nr. 575/2013</t>
  </si>
  <si>
    <t xml:space="preserve"> Standardisert skjema EU LR1 i samsvar med vedlegg XI del åtte av forordning (EU) nr. 575/2013</t>
  </si>
  <si>
    <t xml:space="preserve"> Standardisert skjema EU LR2 i samsvar med vedlegg XI del åtte av forordning (EU) nr. 575/2013</t>
  </si>
  <si>
    <t xml:space="preserve"> Standardisert skjema EU LIQ1 i samsvar med vedlegg XIll del åtte av forordning (EU) nr. 575/2013</t>
  </si>
  <si>
    <t xml:space="preserve"> Standardisert skjema EU LIQ2 i samsvar med vedlegg XIll del åtte av forordning (EU) nr. 575/2013</t>
  </si>
  <si>
    <t xml:space="preserve"> Standardisert skjema EU AE1 i samsvar med vedlegg XXXV del åtte av forordning (EU) nr. 575/2013</t>
  </si>
  <si>
    <t xml:space="preserve"> Standardisert skjema EU AE2 i samsvar med vedlegg XXXV del åtte av forordning (EU) nr. 575/2013</t>
  </si>
  <si>
    <t xml:space="preserve"> Standardisert skjema EU AE3 i samsvar med vedlegg XXXV del åtte av forordning (EU) nr. 575/2013</t>
  </si>
  <si>
    <t>NO0012698432</t>
  </si>
  <si>
    <t xml:space="preserve">Ordinær call: 14. september 2027 Regulatorisk eller skatterelatert call: Henviser til låneavtalens punkt 4.6.3 Innløsningsbeløp er 100 % av pålydende. Kan justeres ved nedskriving/konvertering. </t>
  </si>
  <si>
    <t>3 måneder NIBOR + 4,40 prosentpoeng p.a.</t>
  </si>
  <si>
    <t>NO0012618927</t>
  </si>
  <si>
    <t xml:space="preserve">Ordinær call: 18. august 2027 Regulatorisk eller skatterelatert call: Henviser til låneavtalens punkt 3.7 Innløsningsbeløp er 100 % av pålydende. Kan justeres ved nedskriving/konvertering. </t>
  </si>
  <si>
    <t>3 måneder NIBOR + 2,20 prosentpoeng 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</si>
</sst>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(* #,##0_);_(* \(#,##0\);_(* &quot;-&quot;_);_(@_)"/>
    <numFmt numFmtId="167" formatCode="0.0\ %"/>
    <numFmt numFmtId="168" formatCode="_-* #,##0.0000_-;\-* #,##0.0000_-;_-* &quot;-&quot;??_-;_-@_-"/>
    <numFmt numFmtId="169" formatCode="_(* #,##0.00_);_(* \(#,##0.00\);_(* &quot;-&quot;??_);_(@_)"/>
    <numFmt numFmtId="170" formatCode="_ * #,##0_ ;_ * \-#,##0_ ;_ * &quot;-&quot;??_ ;_ @_ "/>
    <numFmt numFmtId="171" formatCode="[$-414]d/\ mmmm\ yyyy;@"/>
    <numFmt numFmtId="172" formatCode="_(* #,##0_);_(* \(#,##0\);_(* &quot;-&quot;??_);_(@_)"/>
  </numFmts>
  <fonts count="39" x14ac:knownFonts="1">
    <font>
      <sz val="11"/>
      <color theme="1"/>
      <name val="Lucida Sans Unicode"/>
      <family val="2"/>
      <scheme val="minor"/>
    </font>
    <font>
      <sz val="10"/>
      <color theme="1"/>
      <name val="Arial"/>
      <family val="2"/>
    </font>
    <font>
      <sz val="11"/>
      <color theme="1"/>
      <name val="Lucida Sans Unicode"/>
      <family val="2"/>
      <scheme val="minor"/>
    </font>
    <font>
      <sz val="11"/>
      <color theme="1"/>
      <name val="Lucida Sans"/>
      <family val="2"/>
    </font>
    <font>
      <sz val="10"/>
      <name val="Arial"/>
      <family val="2"/>
    </font>
    <font>
      <b/>
      <sz val="10"/>
      <color theme="0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b/>
      <sz val="10"/>
      <name val="Lucida Sans"/>
      <family val="2"/>
    </font>
    <font>
      <b/>
      <sz val="11"/>
      <color theme="1"/>
      <name val="Lucida Sans Unicode"/>
      <family val="2"/>
      <scheme val="minor"/>
    </font>
    <font>
      <sz val="10"/>
      <color theme="1"/>
      <name val="Lucida Sans Unicode"/>
      <family val="2"/>
      <scheme val="minor"/>
    </font>
    <font>
      <i/>
      <sz val="10"/>
      <color theme="1"/>
      <name val="Lucida Sans"/>
      <family val="2"/>
    </font>
    <font>
      <sz val="10"/>
      <color theme="0" tint="-0.499984740745262"/>
      <name val="Lucida Sans"/>
      <family val="2"/>
    </font>
    <font>
      <sz val="16"/>
      <color theme="1"/>
      <name val="Lucida Sans"/>
      <family val="2"/>
    </font>
    <font>
      <b/>
      <sz val="16"/>
      <color theme="1"/>
      <name val="Lucida Sans"/>
      <family val="2"/>
    </font>
    <font>
      <sz val="11"/>
      <color theme="5"/>
      <name val="Lucida Sans Unicode"/>
      <family val="2"/>
      <scheme val="minor"/>
    </font>
    <font>
      <sz val="12"/>
      <color theme="5"/>
      <name val="Lucida Sans Unicode"/>
      <family val="2"/>
      <scheme val="minor"/>
    </font>
    <font>
      <b/>
      <sz val="12"/>
      <color theme="5"/>
      <name val="Lucida Sans Unicode"/>
      <family val="2"/>
      <scheme val="minor"/>
    </font>
    <font>
      <sz val="36"/>
      <color theme="2"/>
      <name val="Eika Bold"/>
      <family val="3"/>
    </font>
    <font>
      <b/>
      <sz val="16"/>
      <name val="Lucida Sans"/>
      <family val="2"/>
    </font>
    <font>
      <u/>
      <sz val="12"/>
      <color theme="5"/>
      <name val="Lucida Sans Unicode"/>
      <family val="2"/>
      <scheme val="minor"/>
    </font>
    <font>
      <sz val="10"/>
      <name val="Lucida Sans"/>
      <family val="2"/>
    </font>
    <font>
      <i/>
      <sz val="10"/>
      <color rgb="FFFF0000"/>
      <name val="Lucida Sans"/>
      <family val="2"/>
    </font>
    <font>
      <sz val="11"/>
      <color rgb="FFFF0000"/>
      <name val="Lucida Sans Unicode"/>
      <family val="2"/>
      <scheme val="minor"/>
    </font>
    <font>
      <i/>
      <sz val="10"/>
      <name val="Lucida Sans"/>
      <family val="2"/>
    </font>
    <font>
      <b/>
      <sz val="10"/>
      <color theme="0"/>
      <name val="Lucida Sans Unicode"/>
      <family val="2"/>
      <scheme val="minor"/>
    </font>
    <font>
      <sz val="8"/>
      <name val="Arial"/>
      <family val="2"/>
    </font>
    <font>
      <sz val="10"/>
      <color rgb="FF000000"/>
      <name val="Lucida Sans"/>
      <family val="2"/>
    </font>
    <font>
      <sz val="10"/>
      <name val="Lucida Sans Unicode"/>
      <family val="2"/>
      <scheme val="minor"/>
    </font>
    <font>
      <sz val="11"/>
      <color theme="3"/>
      <name val="Lucida Sans Unicode"/>
      <family val="2"/>
      <scheme val="minor"/>
    </font>
    <font>
      <i/>
      <sz val="11"/>
      <name val="Lucida Sans Unicode"/>
      <family val="2"/>
      <scheme val="minor"/>
    </font>
    <font>
      <b/>
      <sz val="11"/>
      <name val="Lucida Sans Unicode"/>
      <family val="2"/>
      <scheme val="minor"/>
    </font>
    <font>
      <sz val="11"/>
      <name val="Lucida Sans Unicode"/>
      <family val="2"/>
      <scheme val="minor"/>
    </font>
    <font>
      <b/>
      <sz val="10"/>
      <name val="Lucida Sans Unicode"/>
      <family val="2"/>
      <scheme val="minor"/>
    </font>
    <font>
      <b/>
      <sz val="10"/>
      <color theme="1"/>
      <name val="Lucida Sans Unicode"/>
      <family val="2"/>
    </font>
    <font>
      <sz val="10"/>
      <color theme="1"/>
      <name val="Lucida Sans Unicode"/>
      <family val="2"/>
    </font>
    <font>
      <sz val="10"/>
      <color theme="5"/>
      <name val="Lucida Sans"/>
      <family val="2"/>
    </font>
    <font>
      <strike/>
      <sz val="10"/>
      <color rgb="FF000000"/>
      <name val="Lucida Sans Unicode"/>
      <family val="2"/>
      <scheme val="minor"/>
    </font>
    <font>
      <sz val="10"/>
      <color rgb="FF000000"/>
      <name val="Lucida Sans Unicode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4F59"/>
        <bgColor indexed="64"/>
      </patternFill>
    </fill>
    <fill>
      <patternFill patternType="solid">
        <fgColor rgb="FFF2F2F2"/>
        <bgColor rgb="FF000000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>
      <alignment vertical="center"/>
    </xf>
    <xf numFmtId="3" fontId="4" fillId="7" borderId="3" applyFont="0">
      <alignment horizontal="right" vertical="center"/>
      <protection locked="0"/>
    </xf>
    <xf numFmtId="0" fontId="2" fillId="0" borderId="0"/>
    <xf numFmtId="16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58">
    <xf numFmtId="0" fontId="0" fillId="0" borderId="0" xfId="0"/>
    <xf numFmtId="0" fontId="0" fillId="0" borderId="0" xfId="0" applyAlignment="1">
      <alignment wrapText="1"/>
    </xf>
    <xf numFmtId="0" fontId="7" fillId="0" borderId="0" xfId="0" applyFont="1"/>
    <xf numFmtId="0" fontId="7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3" xfId="0" applyFont="1" applyBorder="1"/>
    <xf numFmtId="0" fontId="7" fillId="0" borderId="0" xfId="0" applyFont="1" applyAlignment="1">
      <alignment wrapText="1"/>
    </xf>
    <xf numFmtId="0" fontId="10" fillId="0" borderId="0" xfId="0" applyFont="1"/>
    <xf numFmtId="0" fontId="7" fillId="3" borderId="3" xfId="0" applyFont="1" applyFill="1" applyBorder="1" applyAlignment="1">
      <alignment wrapText="1"/>
    </xf>
    <xf numFmtId="0" fontId="11" fillId="0" borderId="3" xfId="0" applyFont="1" applyBorder="1" applyAlignment="1">
      <alignment horizontal="left" wrapText="1" indent="1"/>
    </xf>
    <xf numFmtId="0" fontId="6" fillId="3" borderId="3" xfId="0" applyFont="1" applyFill="1" applyBorder="1" applyAlignment="1">
      <alignment wrapText="1"/>
    </xf>
    <xf numFmtId="165" fontId="7" fillId="3" borderId="3" xfId="1" applyNumberFormat="1" applyFont="1" applyFill="1" applyBorder="1" applyAlignment="1">
      <alignment wrapText="1"/>
    </xf>
    <xf numFmtId="165" fontId="7" fillId="0" borderId="3" xfId="1" applyNumberFormat="1" applyFont="1" applyBorder="1" applyAlignment="1">
      <alignment wrapText="1"/>
    </xf>
    <xf numFmtId="165" fontId="12" fillId="6" borderId="3" xfId="1" applyNumberFormat="1" applyFont="1" applyFill="1" applyBorder="1" applyAlignment="1">
      <alignment wrapText="1"/>
    </xf>
    <xf numFmtId="165" fontId="8" fillId="3" borderId="3" xfId="1" applyNumberFormat="1" applyFont="1" applyFill="1" applyBorder="1" applyAlignment="1">
      <alignment wrapText="1"/>
    </xf>
    <xf numFmtId="0" fontId="7" fillId="0" borderId="0" xfId="0" applyFont="1" applyAlignment="1"/>
    <xf numFmtId="0" fontId="11" fillId="0" borderId="0" xfId="0" applyFont="1"/>
    <xf numFmtId="0" fontId="5" fillId="4" borderId="1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65" fontId="7" fillId="0" borderId="23" xfId="1" applyNumberFormat="1" applyFont="1" applyBorder="1" applyAlignment="1">
      <alignment horizontal="right" wrapText="1"/>
    </xf>
    <xf numFmtId="0" fontId="7" fillId="0" borderId="23" xfId="0" applyFont="1" applyBorder="1" applyAlignment="1">
      <alignment wrapText="1"/>
    </xf>
    <xf numFmtId="0" fontId="7" fillId="0" borderId="23" xfId="0" applyFont="1" applyBorder="1" applyAlignment="1">
      <alignment horizontal="left" wrapText="1" indent="1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wrapText="1"/>
    </xf>
    <xf numFmtId="165" fontId="7" fillId="0" borderId="24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horizontal="right"/>
    </xf>
    <xf numFmtId="0" fontId="5" fillId="5" borderId="15" xfId="0" applyFont="1" applyFill="1" applyBorder="1" applyAlignment="1">
      <alignment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165" fontId="7" fillId="0" borderId="24" xfId="1" applyNumberFormat="1" applyFont="1" applyBorder="1" applyAlignment="1">
      <alignment wrapText="1"/>
    </xf>
    <xf numFmtId="165" fontId="7" fillId="0" borderId="0" xfId="1" applyNumberFormat="1" applyFont="1"/>
    <xf numFmtId="0" fontId="5" fillId="5" borderId="8" xfId="0" applyFont="1" applyFill="1" applyBorder="1" applyAlignment="1">
      <alignment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wrapText="1"/>
    </xf>
    <xf numFmtId="0" fontId="5" fillId="5" borderId="7" xfId="0" applyFont="1" applyFill="1" applyBorder="1"/>
    <xf numFmtId="0" fontId="7" fillId="0" borderId="22" xfId="0" applyFont="1" applyBorder="1"/>
    <xf numFmtId="165" fontId="7" fillId="0" borderId="22" xfId="1" applyNumberFormat="1" applyFont="1" applyBorder="1"/>
    <xf numFmtId="0" fontId="7" fillId="0" borderId="23" xfId="0" applyFont="1" applyBorder="1"/>
    <xf numFmtId="165" fontId="7" fillId="0" borderId="23" xfId="1" applyNumberFormat="1" applyFont="1" applyBorder="1"/>
    <xf numFmtId="0" fontId="7" fillId="0" borderId="24" xfId="0" applyFont="1" applyBorder="1"/>
    <xf numFmtId="165" fontId="7" fillId="0" borderId="24" xfId="1" applyNumberFormat="1" applyFont="1" applyBorder="1"/>
    <xf numFmtId="0" fontId="5" fillId="5" borderId="32" xfId="0" applyFont="1" applyFill="1" applyBorder="1"/>
    <xf numFmtId="0" fontId="7" fillId="0" borderId="3" xfId="0" applyFont="1" applyBorder="1" applyAlignment="1">
      <alignment horizontal="right" wrapText="1"/>
    </xf>
    <xf numFmtId="0" fontId="7" fillId="0" borderId="24" xfId="0" applyFont="1" applyBorder="1" applyAlignment="1">
      <alignment horizontal="right" wrapText="1"/>
    </xf>
    <xf numFmtId="43" fontId="7" fillId="0" borderId="3" xfId="1" applyFont="1" applyBorder="1" applyAlignment="1">
      <alignment horizontal="right" wrapText="1"/>
    </xf>
    <xf numFmtId="165" fontId="7" fillId="0" borderId="3" xfId="1" applyNumberFormat="1" applyFont="1" applyBorder="1" applyAlignment="1">
      <alignment horizontal="right" wrapText="1"/>
    </xf>
    <xf numFmtId="0" fontId="5" fillId="5" borderId="8" xfId="0" applyFont="1" applyFill="1" applyBorder="1"/>
    <xf numFmtId="0" fontId="5" fillId="5" borderId="8" xfId="0" applyFont="1" applyFill="1" applyBorder="1" applyAlignment="1"/>
    <xf numFmtId="0" fontId="5" fillId="5" borderId="16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5" fontId="7" fillId="0" borderId="22" xfId="1" applyNumberFormat="1" applyFont="1" applyBorder="1" applyAlignment="1"/>
    <xf numFmtId="165" fontId="7" fillId="0" borderId="24" xfId="1" applyNumberFormat="1" applyFont="1" applyBorder="1" applyAlignment="1"/>
    <xf numFmtId="0" fontId="5" fillId="5" borderId="2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9" fontId="7" fillId="0" borderId="0" xfId="2" applyFont="1"/>
    <xf numFmtId="0" fontId="5" fillId="5" borderId="3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165" fontId="5" fillId="5" borderId="14" xfId="1" applyNumberFormat="1" applyFont="1" applyFill="1" applyBorder="1"/>
    <xf numFmtId="0" fontId="5" fillId="5" borderId="19" xfId="0" applyFont="1" applyFill="1" applyBorder="1"/>
    <xf numFmtId="165" fontId="5" fillId="5" borderId="7" xfId="1" applyNumberFormat="1" applyFont="1" applyFill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17" fillId="0" borderId="0" xfId="0" applyFont="1" applyAlignment="1">
      <alignment vertical="center"/>
    </xf>
    <xf numFmtId="0" fontId="7" fillId="0" borderId="22" xfId="0" applyFont="1" applyBorder="1" applyAlignment="1">
      <alignment wrapText="1"/>
    </xf>
    <xf numFmtId="0" fontId="7" fillId="0" borderId="22" xfId="0" applyFont="1" applyBorder="1" applyAlignment="1">
      <alignment horizontal="right" wrapText="1"/>
    </xf>
    <xf numFmtId="0" fontId="5" fillId="5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5" fillId="5" borderId="34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wrapText="1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0" fillId="0" borderId="0" xfId="0" applyAlignment="1"/>
    <xf numFmtId="165" fontId="6" fillId="3" borderId="3" xfId="1" applyNumberFormat="1" applyFont="1" applyFill="1" applyBorder="1" applyAlignment="1">
      <alignment wrapText="1"/>
    </xf>
    <xf numFmtId="165" fontId="6" fillId="3" borderId="3" xfId="1" applyNumberFormat="1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3" fontId="7" fillId="0" borderId="23" xfId="1" applyNumberFormat="1" applyFont="1" applyBorder="1" applyAlignment="1"/>
    <xf numFmtId="43" fontId="7" fillId="0" borderId="23" xfId="1" applyNumberFormat="1" applyFont="1" applyBorder="1"/>
    <xf numFmtId="168" fontId="7" fillId="0" borderId="23" xfId="1" applyNumberFormat="1" applyFont="1" applyBorder="1"/>
    <xf numFmtId="9" fontId="5" fillId="5" borderId="16" xfId="2" applyFont="1" applyFill="1" applyBorder="1" applyAlignment="1">
      <alignment horizontal="center" vertical="center"/>
    </xf>
    <xf numFmtId="9" fontId="5" fillId="5" borderId="21" xfId="2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wrapText="1"/>
    </xf>
    <xf numFmtId="0" fontId="6" fillId="3" borderId="22" xfId="0" applyFont="1" applyFill="1" applyBorder="1"/>
    <xf numFmtId="0" fontId="6" fillId="3" borderId="3" xfId="0" applyFont="1" applyFill="1" applyBorder="1"/>
    <xf numFmtId="165" fontId="6" fillId="3" borderId="3" xfId="1" applyNumberFormat="1" applyFont="1" applyFill="1" applyBorder="1"/>
    <xf numFmtId="0" fontId="6" fillId="3" borderId="24" xfId="0" applyFont="1" applyFill="1" applyBorder="1"/>
    <xf numFmtId="165" fontId="7" fillId="0" borderId="0" xfId="0" applyNumberFormat="1" applyFont="1" applyAlignment="1">
      <alignment wrapText="1"/>
    </xf>
    <xf numFmtId="0" fontId="6" fillId="3" borderId="22" xfId="0" applyFont="1" applyFill="1" applyBorder="1" applyAlignment="1">
      <alignment horizontal="center" vertical="center" wrapText="1"/>
    </xf>
    <xf numFmtId="165" fontId="6" fillId="3" borderId="22" xfId="1" applyNumberFormat="1" applyFont="1" applyFill="1" applyBorder="1" applyAlignment="1">
      <alignment horizontal="right" wrapText="1"/>
    </xf>
    <xf numFmtId="0" fontId="7" fillId="2" borderId="0" xfId="0" applyFont="1" applyFill="1"/>
    <xf numFmtId="0" fontId="6" fillId="3" borderId="3" xfId="0" applyFont="1" applyFill="1" applyBorder="1" applyAlignment="1">
      <alignment horizontal="center" vertical="center"/>
    </xf>
    <xf numFmtId="168" fontId="6" fillId="3" borderId="3" xfId="1" applyNumberFormat="1" applyFont="1" applyFill="1" applyBorder="1"/>
    <xf numFmtId="43" fontId="6" fillId="3" borderId="3" xfId="1" applyNumberFormat="1" applyFont="1" applyFill="1" applyBorder="1"/>
    <xf numFmtId="166" fontId="6" fillId="3" borderId="3" xfId="1" applyNumberFormat="1" applyFont="1" applyFill="1" applyBorder="1" applyAlignment="1">
      <alignment horizontal="center" wrapText="1"/>
    </xf>
    <xf numFmtId="9" fontId="6" fillId="3" borderId="3" xfId="2" applyFont="1" applyFill="1" applyBorder="1"/>
    <xf numFmtId="165" fontId="6" fillId="3" borderId="3" xfId="1" applyNumberFormat="1" applyFont="1" applyFill="1" applyBorder="1" applyAlignment="1">
      <alignment horizontal="center" wrapText="1"/>
    </xf>
    <xf numFmtId="14" fontId="15" fillId="0" borderId="0" xfId="0" applyNumberFormat="1" applyFont="1"/>
    <xf numFmtId="14" fontId="16" fillId="0" borderId="0" xfId="0" applyNumberFormat="1" applyFont="1"/>
    <xf numFmtId="14" fontId="21" fillId="0" borderId="0" xfId="0" applyNumberFormat="1" applyFont="1" applyAlignment="1"/>
    <xf numFmtId="0" fontId="5" fillId="5" borderId="3" xfId="0" applyFont="1" applyFill="1" applyBorder="1" applyAlignment="1"/>
    <xf numFmtId="0" fontId="22" fillId="0" borderId="0" xfId="0" applyFont="1"/>
    <xf numFmtId="0" fontId="22" fillId="0" borderId="0" xfId="0" applyFont="1" applyAlignment="1"/>
    <xf numFmtId="0" fontId="23" fillId="0" borderId="0" xfId="0" applyFont="1"/>
    <xf numFmtId="14" fontId="7" fillId="0" borderId="0" xfId="0" applyNumberFormat="1" applyFont="1" applyAlignment="1">
      <alignment horizontal="left"/>
    </xf>
    <xf numFmtId="0" fontId="24" fillId="0" borderId="0" xfId="0" applyFont="1"/>
    <xf numFmtId="14" fontId="10" fillId="0" borderId="0" xfId="0" applyNumberFormat="1" applyFont="1" applyAlignment="1">
      <alignment horizontal="left"/>
    </xf>
    <xf numFmtId="0" fontId="11" fillId="0" borderId="0" xfId="0" applyFont="1" applyAlignment="1"/>
    <xf numFmtId="165" fontId="7" fillId="0" borderId="0" xfId="1" applyNumberFormat="1" applyFont="1" applyAlignment="1">
      <alignment horizontal="left"/>
    </xf>
    <xf numFmtId="0" fontId="7" fillId="2" borderId="23" xfId="0" applyFont="1" applyFill="1" applyBorder="1" applyAlignment="1">
      <alignment horizontal="left" wrapText="1" indent="1"/>
    </xf>
    <xf numFmtId="0" fontId="5" fillId="4" borderId="3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wrapText="1"/>
    </xf>
    <xf numFmtId="0" fontId="6" fillId="3" borderId="24" xfId="0" applyFont="1" applyFill="1" applyBorder="1" applyAlignment="1">
      <alignment wrapText="1"/>
    </xf>
    <xf numFmtId="0" fontId="5" fillId="4" borderId="20" xfId="0" applyFont="1" applyFill="1" applyBorder="1" applyAlignment="1">
      <alignment wrapText="1"/>
    </xf>
    <xf numFmtId="165" fontId="5" fillId="4" borderId="38" xfId="1" applyNumberFormat="1" applyFont="1" applyFill="1" applyBorder="1"/>
    <xf numFmtId="0" fontId="5" fillId="4" borderId="27" xfId="0" applyFont="1" applyFill="1" applyBorder="1"/>
    <xf numFmtId="0" fontId="7" fillId="2" borderId="24" xfId="0" applyFont="1" applyFill="1" applyBorder="1" applyAlignment="1">
      <alignment wrapText="1"/>
    </xf>
    <xf numFmtId="0" fontId="7" fillId="6" borderId="3" xfId="0" applyFont="1" applyFill="1" applyBorder="1" applyAlignment="1">
      <alignment wrapText="1"/>
    </xf>
    <xf numFmtId="41" fontId="7" fillId="0" borderId="3" xfId="0" applyNumberFormat="1" applyFont="1" applyBorder="1" applyAlignment="1">
      <alignment horizontal="right" wrapText="1"/>
    </xf>
    <xf numFmtId="165" fontId="0" fillId="0" borderId="0" xfId="0" applyNumberFormat="1"/>
    <xf numFmtId="165" fontId="7" fillId="0" borderId="0" xfId="0" applyNumberFormat="1" applyFont="1"/>
    <xf numFmtId="43" fontId="0" fillId="0" borderId="0" xfId="1" applyFont="1"/>
    <xf numFmtId="0" fontId="7" fillId="2" borderId="1" xfId="0" applyFont="1" applyFill="1" applyBorder="1"/>
    <xf numFmtId="166" fontId="7" fillId="2" borderId="23" xfId="1" applyNumberFormat="1" applyFont="1" applyFill="1" applyBorder="1" applyAlignment="1">
      <alignment horizontal="center" wrapText="1"/>
    </xf>
    <xf numFmtId="0" fontId="7" fillId="2" borderId="28" xfId="0" applyFont="1" applyFill="1" applyBorder="1"/>
    <xf numFmtId="165" fontId="7" fillId="2" borderId="23" xfId="1" applyNumberFormat="1" applyFont="1" applyFill="1" applyBorder="1" applyAlignment="1"/>
    <xf numFmtId="0" fontId="7" fillId="2" borderId="22" xfId="0" applyFont="1" applyFill="1" applyBorder="1"/>
    <xf numFmtId="9" fontId="7" fillId="2" borderId="23" xfId="2" applyFont="1" applyFill="1" applyBorder="1"/>
    <xf numFmtId="0" fontId="7" fillId="2" borderId="23" xfId="0" applyFont="1" applyFill="1" applyBorder="1"/>
    <xf numFmtId="0" fontId="25" fillId="8" borderId="18" xfId="3" applyFont="1" applyFill="1" applyBorder="1" applyAlignment="1">
      <alignment vertical="center" wrapText="1"/>
    </xf>
    <xf numFmtId="0" fontId="25" fillId="8" borderId="18" xfId="3" applyFont="1" applyFill="1" applyBorder="1" applyAlignment="1">
      <alignment horizontal="left" vertical="center" wrapText="1"/>
    </xf>
    <xf numFmtId="0" fontId="25" fillId="8" borderId="7" xfId="3" applyFont="1" applyFill="1" applyBorder="1" applyAlignment="1">
      <alignment horizontal="left" vertical="center" wrapText="1"/>
    </xf>
    <xf numFmtId="0" fontId="25" fillId="8" borderId="18" xfId="3" applyFont="1" applyFill="1" applyBorder="1" applyAlignment="1">
      <alignment horizontal="left" vertical="center"/>
    </xf>
    <xf numFmtId="170" fontId="25" fillId="8" borderId="18" xfId="4" applyNumberFormat="1" applyFont="1" applyFill="1" applyBorder="1" applyAlignment="1">
      <alignment horizontal="left" vertical="center"/>
    </xf>
    <xf numFmtId="170" fontId="25" fillId="8" borderId="3" xfId="4" applyNumberFormat="1" applyFont="1" applyFill="1" applyBorder="1" applyAlignment="1">
      <alignment horizontal="left" vertical="center"/>
    </xf>
    <xf numFmtId="0" fontId="21" fillId="2" borderId="3" xfId="3" applyFont="1" applyFill="1" applyBorder="1" applyAlignment="1">
      <alignment vertical="center" wrapText="1"/>
    </xf>
    <xf numFmtId="0" fontId="21" fillId="2" borderId="3" xfId="3" applyFont="1" applyFill="1" applyBorder="1" applyAlignment="1">
      <alignment horizontal="left" vertical="center" wrapText="1"/>
    </xf>
    <xf numFmtId="166" fontId="8" fillId="2" borderId="3" xfId="10" applyNumberFormat="1" applyFont="1" applyFill="1" applyBorder="1" applyAlignment="1">
      <alignment horizontal="center" vertical="center"/>
    </xf>
    <xf numFmtId="170" fontId="8" fillId="2" borderId="3" xfId="4" applyNumberFormat="1" applyFont="1" applyFill="1" applyBorder="1" applyAlignment="1">
      <alignment horizontal="center" vertical="center"/>
    </xf>
    <xf numFmtId="43" fontId="7" fillId="0" borderId="23" xfId="1" applyFont="1" applyBorder="1"/>
    <xf numFmtId="43" fontId="6" fillId="3" borderId="3" xfId="1" applyFont="1" applyFill="1" applyBorder="1"/>
    <xf numFmtId="43" fontId="7" fillId="0" borderId="3" xfId="1" applyFont="1" applyBorder="1" applyAlignment="1">
      <alignment wrapText="1"/>
    </xf>
    <xf numFmtId="165" fontId="7" fillId="3" borderId="3" xfId="1" applyNumberFormat="1" applyFont="1" applyFill="1" applyBorder="1" applyAlignment="1">
      <alignment horizontal="right" wrapText="1"/>
    </xf>
    <xf numFmtId="167" fontId="7" fillId="3" borderId="3" xfId="2" applyNumberFormat="1" applyFont="1" applyFill="1" applyBorder="1" applyAlignment="1">
      <alignment horizontal="right" wrapText="1"/>
    </xf>
    <xf numFmtId="166" fontId="8" fillId="3" borderId="3" xfId="10" applyNumberFormat="1" applyFont="1" applyFill="1" applyBorder="1" applyAlignment="1">
      <alignment horizontal="center" vertical="center"/>
    </xf>
    <xf numFmtId="165" fontId="7" fillId="2" borderId="22" xfId="1" applyNumberFormat="1" applyFont="1" applyFill="1" applyBorder="1" applyAlignment="1"/>
    <xf numFmtId="166" fontId="21" fillId="2" borderId="3" xfId="10" applyNumberFormat="1" applyFont="1" applyFill="1" applyBorder="1" applyAlignment="1">
      <alignment horizontal="center" vertical="center"/>
    </xf>
    <xf numFmtId="165" fontId="7" fillId="0" borderId="22" xfId="1" applyNumberFormat="1" applyFont="1" applyFill="1" applyBorder="1"/>
    <xf numFmtId="165" fontId="7" fillId="0" borderId="23" xfId="1" applyNumberFormat="1" applyFont="1" applyFill="1" applyBorder="1"/>
    <xf numFmtId="165" fontId="7" fillId="0" borderId="24" xfId="1" applyNumberFormat="1" applyFont="1" applyFill="1" applyBorder="1"/>
    <xf numFmtId="0" fontId="21" fillId="2" borderId="27" xfId="3" applyFont="1" applyFill="1" applyBorder="1" applyAlignment="1">
      <alignment vertical="center" wrapText="1"/>
    </xf>
    <xf numFmtId="170" fontId="21" fillId="2" borderId="3" xfId="4" applyNumberFormat="1" applyFont="1" applyFill="1" applyBorder="1" applyAlignment="1">
      <alignment horizontal="left" vertical="center"/>
    </xf>
    <xf numFmtId="1" fontId="21" fillId="2" borderId="3" xfId="4" applyNumberFormat="1" applyFont="1" applyFill="1" applyBorder="1" applyAlignment="1">
      <alignment horizontal="left" vertical="center"/>
    </xf>
    <xf numFmtId="171" fontId="21" fillId="2" borderId="3" xfId="3" applyNumberFormat="1" applyFont="1" applyFill="1" applyBorder="1" applyAlignment="1">
      <alignment horizontal="left" vertical="center"/>
    </xf>
    <xf numFmtId="0" fontId="21" fillId="2" borderId="3" xfId="3" applyFont="1" applyFill="1" applyBorder="1" applyAlignment="1">
      <alignment horizontal="left" vertical="center"/>
    </xf>
    <xf numFmtId="170" fontId="21" fillId="2" borderId="3" xfId="4" applyNumberFormat="1" applyFont="1" applyFill="1" applyBorder="1" applyAlignment="1">
      <alignment horizontal="left" vertical="center" wrapText="1"/>
    </xf>
    <xf numFmtId="0" fontId="25" fillId="8" borderId="3" xfId="3" applyFont="1" applyFill="1" applyBorder="1" applyAlignment="1">
      <alignment horizontal="left" vertical="center"/>
    </xf>
    <xf numFmtId="170" fontId="21" fillId="0" borderId="3" xfId="4" applyNumberFormat="1" applyFont="1" applyFill="1" applyBorder="1" applyAlignment="1">
      <alignment horizontal="left" vertical="center"/>
    </xf>
    <xf numFmtId="170" fontId="21" fillId="0" borderId="3" xfId="4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 wrapText="1"/>
    </xf>
    <xf numFmtId="0" fontId="21" fillId="0" borderId="27" xfId="3" applyFont="1" applyFill="1" applyBorder="1" applyAlignment="1">
      <alignment vertical="center" wrapText="1"/>
    </xf>
    <xf numFmtId="0" fontId="21" fillId="0" borderId="3" xfId="3" applyFont="1" applyFill="1" applyBorder="1" applyAlignment="1">
      <alignment horizontal="left" vertical="center" wrapText="1"/>
    </xf>
    <xf numFmtId="165" fontId="27" fillId="9" borderId="3" xfId="1" applyNumberFormat="1" applyFont="1" applyFill="1" applyBorder="1" applyAlignment="1">
      <alignment wrapText="1"/>
    </xf>
    <xf numFmtId="165" fontId="27" fillId="0" borderId="3" xfId="1" applyNumberFormat="1" applyFont="1" applyFill="1" applyBorder="1" applyAlignment="1">
      <alignment wrapText="1"/>
    </xf>
    <xf numFmtId="0" fontId="5" fillId="5" borderId="1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5" fillId="5" borderId="3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vertical="center" wrapText="1"/>
    </xf>
    <xf numFmtId="0" fontId="7" fillId="0" borderId="23" xfId="0" applyFont="1" applyBorder="1" applyAlignment="1">
      <alignment horizontal="left"/>
    </xf>
    <xf numFmtId="0" fontId="6" fillId="0" borderId="24" xfId="0" applyFont="1" applyBorder="1"/>
    <xf numFmtId="0" fontId="7" fillId="0" borderId="28" xfId="0" applyFont="1" applyBorder="1" applyAlignment="1">
      <alignment horizontal="center" vertical="center" wrapText="1"/>
    </xf>
    <xf numFmtId="165" fontId="7" fillId="0" borderId="12" xfId="1" applyNumberFormat="1" applyFont="1" applyBorder="1" applyAlignment="1">
      <alignment horizontal="right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/>
    <xf numFmtId="0" fontId="10" fillId="0" borderId="3" xfId="0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3" borderId="3" xfId="0" applyFont="1" applyFill="1" applyBorder="1" applyAlignment="1">
      <alignment horizontal="righ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43" fontId="7" fillId="3" borderId="3" xfId="1" applyFont="1" applyFill="1" applyBorder="1" applyAlignment="1">
      <alignment wrapText="1"/>
    </xf>
    <xf numFmtId="14" fontId="7" fillId="0" borderId="0" xfId="0" applyNumberFormat="1" applyFont="1" applyAlignment="1">
      <alignment horizontal="left" wrapText="1"/>
    </xf>
    <xf numFmtId="0" fontId="7" fillId="0" borderId="24" xfId="0" applyFont="1" applyBorder="1" applyAlignment="1"/>
    <xf numFmtId="0" fontId="7" fillId="0" borderId="3" xfId="0" applyFont="1" applyBorder="1" applyAlignment="1"/>
    <xf numFmtId="0" fontId="7" fillId="0" borderId="3" xfId="3" applyFont="1" applyBorder="1" applyAlignment="1">
      <alignment wrapText="1"/>
    </xf>
    <xf numFmtId="0" fontId="7" fillId="0" borderId="24" xfId="3" applyFont="1" applyBorder="1"/>
    <xf numFmtId="0" fontId="7" fillId="0" borderId="22" xfId="3" applyFont="1" applyBorder="1"/>
    <xf numFmtId="0" fontId="7" fillId="0" borderId="3" xfId="3" applyFont="1" applyBorder="1"/>
    <xf numFmtId="0" fontId="7" fillId="0" borderId="3" xfId="3" applyFont="1" applyBorder="1" applyAlignment="1">
      <alignment horizontal="right"/>
    </xf>
    <xf numFmtId="0" fontId="5" fillId="4" borderId="20" xfId="3" applyFont="1" applyFill="1" applyBorder="1"/>
    <xf numFmtId="0" fontId="7" fillId="0" borderId="24" xfId="3" applyFont="1" applyBorder="1" applyAlignment="1">
      <alignment horizontal="right"/>
    </xf>
    <xf numFmtId="0" fontId="6" fillId="2" borderId="0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0" fontId="16" fillId="0" borderId="0" xfId="0" applyFont="1"/>
    <xf numFmtId="0" fontId="20" fillId="0" borderId="0" xfId="0" applyFont="1"/>
    <xf numFmtId="14" fontId="16" fillId="0" borderId="0" xfId="0" applyNumberFormat="1" applyFont="1"/>
    <xf numFmtId="0" fontId="5" fillId="5" borderId="13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29" fillId="0" borderId="0" xfId="0" applyFont="1"/>
    <xf numFmtId="0" fontId="30" fillId="0" borderId="0" xfId="0" applyFont="1" applyAlignment="1">
      <alignment vertical="center"/>
    </xf>
    <xf numFmtId="0" fontId="31" fillId="0" borderId="12" xfId="0" applyFont="1" applyBorder="1" applyAlignment="1">
      <alignment vertical="center"/>
    </xf>
    <xf numFmtId="0" fontId="32" fillId="0" borderId="3" xfId="0" applyFont="1" applyBorder="1" applyAlignment="1">
      <alignment horizontal="center" vertical="center"/>
    </xf>
    <xf numFmtId="14" fontId="32" fillId="0" borderId="3" xfId="0" applyNumberFormat="1" applyFont="1" applyBorder="1" applyAlignment="1">
      <alignment horizontal="center" vertical="center"/>
    </xf>
    <xf numFmtId="0" fontId="33" fillId="4" borderId="3" xfId="0" applyFont="1" applyFill="1" applyBorder="1" applyAlignment="1">
      <alignment vertical="center"/>
    </xf>
    <xf numFmtId="0" fontId="28" fillId="0" borderId="3" xfId="0" applyFont="1" applyBorder="1" applyAlignment="1">
      <alignment horizontal="right" vertical="center"/>
    </xf>
    <xf numFmtId="165" fontId="28" fillId="0" borderId="3" xfId="1" applyNumberFormat="1" applyFont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167" fontId="28" fillId="0" borderId="3" xfId="2" applyNumberFormat="1" applyFont="1" applyBorder="1" applyAlignment="1">
      <alignment horizontal="right" vertical="center"/>
    </xf>
    <xf numFmtId="0" fontId="28" fillId="2" borderId="3" xfId="0" applyFont="1" applyFill="1" applyBorder="1" applyAlignment="1">
      <alignment horizontal="right" vertical="center"/>
    </xf>
    <xf numFmtId="167" fontId="28" fillId="0" borderId="3" xfId="2" applyNumberFormat="1" applyFont="1" applyFill="1" applyBorder="1" applyAlignment="1">
      <alignment horizontal="right" vertical="center"/>
    </xf>
    <xf numFmtId="10" fontId="28" fillId="0" borderId="3" xfId="0" applyNumberFormat="1" applyFont="1" applyBorder="1" applyAlignment="1">
      <alignment horizontal="right" vertical="center"/>
    </xf>
    <xf numFmtId="43" fontId="28" fillId="0" borderId="3" xfId="1" applyFont="1" applyBorder="1" applyAlignment="1">
      <alignment horizontal="right"/>
    </xf>
    <xf numFmtId="9" fontId="28" fillId="0" borderId="3" xfId="2" applyFont="1" applyBorder="1" applyAlignment="1">
      <alignment horizontal="right" vertical="center"/>
    </xf>
    <xf numFmtId="43" fontId="28" fillId="0" borderId="3" xfId="1" applyFont="1" applyBorder="1" applyAlignment="1">
      <alignment horizontal="right" vertical="center"/>
    </xf>
    <xf numFmtId="43" fontId="28" fillId="0" borderId="3" xfId="1" applyFont="1" applyFill="1" applyBorder="1" applyAlignment="1">
      <alignment horizontal="right" vertical="center"/>
    </xf>
    <xf numFmtId="9" fontId="28" fillId="0" borderId="3" xfId="0" applyNumberFormat="1" applyFont="1" applyBorder="1" applyAlignment="1">
      <alignment horizontal="right" vertical="center"/>
    </xf>
    <xf numFmtId="0" fontId="33" fillId="4" borderId="3" xfId="0" applyFont="1" applyFill="1" applyBorder="1" applyAlignment="1">
      <alignment horizontal="right" vertical="center"/>
    </xf>
    <xf numFmtId="43" fontId="28" fillId="0" borderId="3" xfId="1" quotePrefix="1" applyFont="1" applyFill="1" applyBorder="1" applyAlignment="1">
      <alignment horizontal="right" vertical="center"/>
    </xf>
    <xf numFmtId="165" fontId="28" fillId="0" borderId="3" xfId="1" applyNumberFormat="1" applyFont="1" applyFill="1" applyBorder="1" applyAlignment="1">
      <alignment horizontal="center" vertical="center"/>
    </xf>
    <xf numFmtId="166" fontId="7" fillId="0" borderId="23" xfId="1" applyNumberFormat="1" applyFont="1" applyBorder="1" applyAlignment="1">
      <alignment horizontal="center" wrapText="1"/>
    </xf>
    <xf numFmtId="165" fontId="7" fillId="0" borderId="3" xfId="1" applyNumberFormat="1" applyFont="1" applyFill="1" applyBorder="1" applyAlignment="1">
      <alignment wrapText="1"/>
    </xf>
    <xf numFmtId="166" fontId="7" fillId="0" borderId="3" xfId="1" applyNumberFormat="1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left" vertical="center" wrapText="1"/>
    </xf>
    <xf numFmtId="14" fontId="5" fillId="5" borderId="8" xfId="0" applyNumberFormat="1" applyFont="1" applyFill="1" applyBorder="1" applyAlignment="1">
      <alignment horizontal="left" vertical="center" wrapText="1"/>
    </xf>
    <xf numFmtId="0" fontId="5" fillId="5" borderId="39" xfId="0" applyFont="1" applyFill="1" applyBorder="1" applyAlignment="1">
      <alignment horizontal="left" vertical="center" wrapText="1"/>
    </xf>
    <xf numFmtId="165" fontId="7" fillId="0" borderId="3" xfId="1" applyNumberFormat="1" applyFont="1" applyBorder="1" applyAlignment="1"/>
    <xf numFmtId="165" fontId="6" fillId="3" borderId="22" xfId="1" applyNumberFormat="1" applyFont="1" applyFill="1" applyBorder="1" applyAlignment="1"/>
    <xf numFmtId="0" fontId="5" fillId="5" borderId="0" xfId="0" applyFont="1" applyFill="1" applyAlignment="1">
      <alignment horizontal="left" vertical="center" wrapText="1"/>
    </xf>
    <xf numFmtId="166" fontId="7" fillId="0" borderId="3" xfId="1" applyNumberFormat="1" applyFont="1" applyFill="1" applyBorder="1" applyAlignment="1">
      <alignment horizontal="center"/>
    </xf>
    <xf numFmtId="0" fontId="0" fillId="0" borderId="0" xfId="0"/>
    <xf numFmtId="0" fontId="7" fillId="0" borderId="0" xfId="0" applyFont="1"/>
    <xf numFmtId="10" fontId="6" fillId="3" borderId="3" xfId="2" applyNumberFormat="1" applyFont="1" applyFill="1" applyBorder="1"/>
    <xf numFmtId="0" fontId="5" fillId="5" borderId="9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165" fontId="7" fillId="0" borderId="24" xfId="11" applyNumberFormat="1" applyFont="1" applyBorder="1"/>
    <xf numFmtId="165" fontId="6" fillId="3" borderId="22" xfId="11" applyNumberFormat="1" applyFont="1" applyFill="1" applyBorder="1"/>
    <xf numFmtId="165" fontId="7" fillId="0" borderId="3" xfId="11" applyNumberFormat="1" applyFont="1" applyBorder="1"/>
    <xf numFmtId="165" fontId="6" fillId="3" borderId="3" xfId="1" applyNumberFormat="1" applyFont="1" applyFill="1" applyBorder="1" applyAlignment="1"/>
    <xf numFmtId="165" fontId="6" fillId="3" borderId="24" xfId="1" applyNumberFormat="1" applyFont="1" applyFill="1" applyBorder="1" applyAlignment="1"/>
    <xf numFmtId="165" fontId="6" fillId="3" borderId="24" xfId="11" applyNumberFormat="1" applyFont="1" applyFill="1" applyBorder="1"/>
    <xf numFmtId="165" fontId="6" fillId="3" borderId="3" xfId="11" applyNumberFormat="1" applyFont="1" applyFill="1" applyBorder="1"/>
    <xf numFmtId="10" fontId="6" fillId="3" borderId="3" xfId="2" applyNumberFormat="1" applyFont="1" applyFill="1" applyBorder="1" applyAlignment="1"/>
    <xf numFmtId="9" fontId="7" fillId="0" borderId="24" xfId="2" applyFont="1" applyBorder="1"/>
    <xf numFmtId="10" fontId="7" fillId="0" borderId="24" xfId="2" applyNumberFormat="1" applyFont="1" applyBorder="1"/>
    <xf numFmtId="165" fontId="5" fillId="5" borderId="3" xfId="1" applyNumberFormat="1" applyFont="1" applyFill="1" applyBorder="1"/>
    <xf numFmtId="0" fontId="7" fillId="4" borderId="3" xfId="0" applyFont="1" applyFill="1" applyBorder="1" applyAlignment="1">
      <alignment wrapText="1"/>
    </xf>
    <xf numFmtId="14" fontId="10" fillId="0" borderId="0" xfId="0" applyNumberFormat="1" applyFont="1"/>
    <xf numFmtId="0" fontId="35" fillId="2" borderId="3" xfId="0" applyFont="1" applyFill="1" applyBorder="1" applyAlignment="1">
      <alignment horizontal="right" wrapText="1"/>
    </xf>
    <xf numFmtId="165" fontId="35" fillId="2" borderId="3" xfId="1" applyNumberFormat="1" applyFont="1" applyFill="1" applyBorder="1" applyAlignment="1">
      <alignment wrapText="1"/>
    </xf>
    <xf numFmtId="0" fontId="34" fillId="2" borderId="3" xfId="0" applyFont="1" applyFill="1" applyBorder="1" applyAlignment="1">
      <alignment horizontal="right" wrapText="1"/>
    </xf>
    <xf numFmtId="165" fontId="34" fillId="2" borderId="3" xfId="1" applyNumberFormat="1" applyFont="1" applyFill="1" applyBorder="1" applyAlignment="1">
      <alignment wrapText="1"/>
    </xf>
    <xf numFmtId="172" fontId="7" fillId="3" borderId="3" xfId="1" applyNumberFormat="1" applyFont="1" applyFill="1" applyBorder="1" applyAlignment="1">
      <alignment wrapText="1"/>
    </xf>
    <xf numFmtId="172" fontId="7" fillId="3" borderId="3" xfId="0" applyNumberFormat="1" applyFont="1" applyFill="1" applyBorder="1" applyAlignment="1">
      <alignment wrapText="1"/>
    </xf>
    <xf numFmtId="172" fontId="12" fillId="6" borderId="3" xfId="1" applyNumberFormat="1" applyFont="1" applyFill="1" applyBorder="1" applyAlignment="1">
      <alignment wrapText="1"/>
    </xf>
    <xf numFmtId="172" fontId="35" fillId="2" borderId="3" xfId="1" applyNumberFormat="1" applyFont="1" applyFill="1" applyBorder="1" applyAlignment="1">
      <alignment wrapText="1"/>
    </xf>
    <xf numFmtId="172" fontId="35" fillId="0" borderId="3" xfId="1" applyNumberFormat="1" applyFont="1" applyFill="1" applyBorder="1" applyAlignment="1">
      <alignment wrapText="1"/>
    </xf>
    <xf numFmtId="172" fontId="34" fillId="2" borderId="3" xfId="1" applyNumberFormat="1" applyFont="1" applyFill="1" applyBorder="1" applyAlignment="1">
      <alignment wrapText="1"/>
    </xf>
    <xf numFmtId="10" fontId="34" fillId="2" borderId="3" xfId="2" applyNumberFormat="1" applyFont="1" applyFill="1" applyBorder="1" applyAlignment="1">
      <alignment wrapText="1"/>
    </xf>
    <xf numFmtId="165" fontId="6" fillId="0" borderId="4" xfId="1" applyNumberFormat="1" applyFont="1" applyFill="1" applyBorder="1" applyAlignment="1">
      <alignment horizontal="right" wrapText="1"/>
    </xf>
    <xf numFmtId="165" fontId="7" fillId="0" borderId="28" xfId="1" applyNumberFormat="1" applyFont="1" applyBorder="1" applyAlignment="1">
      <alignment horizontal="right" wrapText="1"/>
    </xf>
    <xf numFmtId="165" fontId="6" fillId="0" borderId="22" xfId="1" applyNumberFormat="1" applyFont="1" applyFill="1" applyBorder="1" applyAlignment="1">
      <alignment horizontal="right" wrapText="1"/>
    </xf>
    <xf numFmtId="165" fontId="12" fillId="6" borderId="22" xfId="1" applyNumberFormat="1" applyFont="1" applyFill="1" applyBorder="1" applyAlignment="1">
      <alignment wrapText="1"/>
    </xf>
    <xf numFmtId="165" fontId="12" fillId="6" borderId="1" xfId="1" applyNumberFormat="1" applyFont="1" applyFill="1" applyBorder="1" applyAlignment="1">
      <alignment wrapText="1"/>
    </xf>
    <xf numFmtId="165" fontId="7" fillId="6" borderId="12" xfId="1" applyNumberFormat="1" applyFont="1" applyFill="1" applyBorder="1" applyAlignment="1">
      <alignment horizontal="right" wrapText="1"/>
    </xf>
    <xf numFmtId="165" fontId="6" fillId="0" borderId="1" xfId="1" applyNumberFormat="1" applyFont="1" applyFill="1" applyBorder="1" applyAlignment="1">
      <alignment horizontal="right" wrapText="1"/>
    </xf>
    <xf numFmtId="165" fontId="12" fillId="6" borderId="4" xfId="1" applyNumberFormat="1" applyFont="1" applyFill="1" applyBorder="1" applyAlignment="1">
      <alignment wrapText="1"/>
    </xf>
    <xf numFmtId="165" fontId="7" fillId="6" borderId="23" xfId="1" applyNumberFormat="1" applyFont="1" applyFill="1" applyBorder="1" applyAlignment="1">
      <alignment horizontal="right" wrapText="1"/>
    </xf>
    <xf numFmtId="0" fontId="6" fillId="0" borderId="22" xfId="0" applyFont="1" applyFill="1" applyBorder="1" applyAlignment="1">
      <alignment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/>
    <xf numFmtId="0" fontId="5" fillId="4" borderId="1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wrapText="1"/>
    </xf>
    <xf numFmtId="0" fontId="7" fillId="0" borderId="23" xfId="0" applyFont="1" applyBorder="1" applyAlignment="1">
      <alignment horizontal="left" wrapText="1" indent="1"/>
    </xf>
    <xf numFmtId="0" fontId="7" fillId="0" borderId="24" xfId="0" applyFont="1" applyBorder="1" applyAlignment="1">
      <alignment horizontal="center" vertical="center" wrapText="1"/>
    </xf>
    <xf numFmtId="0" fontId="5" fillId="5" borderId="15" xfId="0" applyFont="1" applyFill="1" applyBorder="1" applyAlignment="1">
      <alignment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wrapText="1"/>
    </xf>
    <xf numFmtId="0" fontId="7" fillId="0" borderId="23" xfId="0" applyFont="1" applyBorder="1"/>
    <xf numFmtId="0" fontId="5" fillId="5" borderId="1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wrapText="1"/>
    </xf>
    <xf numFmtId="0" fontId="6" fillId="3" borderId="22" xfId="0" applyFont="1" applyFill="1" applyBorder="1"/>
    <xf numFmtId="0" fontId="6" fillId="3" borderId="22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/>
    </xf>
    <xf numFmtId="0" fontId="7" fillId="0" borderId="23" xfId="0" applyFont="1" applyBorder="1" applyAlignment="1">
      <alignment horizontal="left" wrapText="1"/>
    </xf>
    <xf numFmtId="0" fontId="7" fillId="2" borderId="23" xfId="0" applyFont="1" applyFill="1" applyBorder="1" applyAlignment="1">
      <alignment horizontal="left" wrapText="1" indent="1"/>
    </xf>
    <xf numFmtId="0" fontId="5" fillId="4" borderId="3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wrapText="1"/>
    </xf>
    <xf numFmtId="0" fontId="5" fillId="5" borderId="15" xfId="0" applyFont="1" applyFill="1" applyBorder="1" applyAlignment="1">
      <alignment horizontal="center" wrapText="1"/>
    </xf>
    <xf numFmtId="165" fontId="7" fillId="6" borderId="28" xfId="1" applyNumberFormat="1" applyFont="1" applyFill="1" applyBorder="1" applyAlignment="1">
      <alignment horizontal="right" wrapText="1"/>
    </xf>
    <xf numFmtId="165" fontId="7" fillId="0" borderId="5" xfId="1" applyNumberFormat="1" applyFont="1" applyBorder="1" applyAlignment="1">
      <alignment horizontal="right" wrapText="1"/>
    </xf>
    <xf numFmtId="165" fontId="12" fillId="6" borderId="24" xfId="1" applyNumberFormat="1" applyFont="1" applyFill="1" applyBorder="1" applyAlignment="1">
      <alignment wrapText="1"/>
    </xf>
    <xf numFmtId="165" fontId="12" fillId="6" borderId="6" xfId="1" applyNumberFormat="1" applyFont="1" applyFill="1" applyBorder="1" applyAlignment="1">
      <alignment wrapText="1"/>
    </xf>
    <xf numFmtId="165" fontId="7" fillId="0" borderId="6" xfId="1" applyNumberFormat="1" applyFont="1" applyBorder="1" applyAlignment="1">
      <alignment horizontal="right" wrapText="1"/>
    </xf>
    <xf numFmtId="165" fontId="12" fillId="6" borderId="5" xfId="1" applyNumberFormat="1" applyFont="1" applyFill="1" applyBorder="1" applyAlignment="1">
      <alignment wrapText="1"/>
    </xf>
    <xf numFmtId="165" fontId="6" fillId="3" borderId="22" xfId="1" applyNumberFormat="1" applyFont="1" applyFill="1" applyBorder="1" applyAlignment="1">
      <alignment horizontal="right"/>
    </xf>
    <xf numFmtId="165" fontId="7" fillId="0" borderId="23" xfId="1" applyNumberFormat="1" applyFont="1" applyBorder="1" applyAlignment="1">
      <alignment horizontal="right"/>
    </xf>
    <xf numFmtId="165" fontId="7" fillId="0" borderId="24" xfId="1" applyNumberFormat="1" applyFont="1" applyBorder="1" applyAlignment="1">
      <alignment horizontal="right"/>
    </xf>
    <xf numFmtId="165" fontId="7" fillId="6" borderId="24" xfId="1" applyNumberFormat="1" applyFont="1" applyFill="1" applyBorder="1" applyAlignment="1">
      <alignment horizontal="right"/>
    </xf>
    <xf numFmtId="165" fontId="6" fillId="3" borderId="3" xfId="1" applyNumberFormat="1" applyFont="1" applyFill="1" applyBorder="1" applyAlignment="1">
      <alignment horizontal="right"/>
    </xf>
    <xf numFmtId="0" fontId="7" fillId="0" borderId="3" xfId="3" applyFont="1" applyBorder="1" applyAlignment="1">
      <alignment horizontal="left" wrapText="1"/>
    </xf>
    <xf numFmtId="0" fontId="21" fillId="0" borderId="3" xfId="3" applyFont="1" applyBorder="1" applyAlignment="1">
      <alignment horizontal="left" wrapText="1"/>
    </xf>
    <xf numFmtId="0" fontId="7" fillId="0" borderId="3" xfId="3" applyFont="1" applyFill="1" applyBorder="1" applyAlignment="1">
      <alignment wrapText="1"/>
    </xf>
    <xf numFmtId="0" fontId="7" fillId="0" borderId="3" xfId="0" applyFont="1" applyFill="1" applyBorder="1" applyAlignment="1"/>
    <xf numFmtId="0" fontId="7" fillId="0" borderId="24" xfId="3" applyFont="1" applyBorder="1" applyAlignment="1">
      <alignment wrapText="1"/>
    </xf>
    <xf numFmtId="0" fontId="7" fillId="3" borderId="3" xfId="3" applyFont="1" applyFill="1" applyBorder="1" applyAlignment="1">
      <alignment wrapText="1"/>
    </xf>
    <xf numFmtId="0" fontId="35" fillId="2" borderId="24" xfId="3" applyFont="1" applyFill="1" applyBorder="1" applyAlignment="1">
      <alignment wrapText="1"/>
    </xf>
    <xf numFmtId="0" fontId="35" fillId="2" borderId="3" xfId="3" applyFont="1" applyFill="1" applyBorder="1" applyAlignment="1">
      <alignment wrapText="1"/>
    </xf>
    <xf numFmtId="0" fontId="34" fillId="2" borderId="3" xfId="3" applyFont="1" applyFill="1" applyBorder="1" applyAlignment="1">
      <alignment wrapText="1"/>
    </xf>
    <xf numFmtId="0" fontId="21" fillId="3" borderId="3" xfId="3" applyFont="1" applyFill="1" applyBorder="1" applyAlignment="1">
      <alignment wrapText="1"/>
    </xf>
    <xf numFmtId="10" fontId="8" fillId="3" borderId="3" xfId="2" applyNumberFormat="1" applyFont="1" applyFill="1" applyBorder="1" applyAlignment="1">
      <alignment wrapText="1"/>
    </xf>
    <xf numFmtId="10" fontId="28" fillId="0" borderId="3" xfId="0" applyNumberFormat="1" applyFont="1" applyFill="1" applyBorder="1" applyAlignment="1">
      <alignment horizontal="right" vertical="center"/>
    </xf>
    <xf numFmtId="9" fontId="28" fillId="0" borderId="3" xfId="2" applyNumberFormat="1" applyFont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5" borderId="30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5" fillId="4" borderId="3" xfId="3" applyFont="1" applyFill="1" applyBorder="1" applyAlignment="1">
      <alignment horizontal="left" wrapText="1"/>
    </xf>
    <xf numFmtId="0" fontId="19" fillId="2" borderId="0" xfId="0" applyFont="1" applyFill="1" applyAlignment="1">
      <alignment horizontal="left"/>
    </xf>
    <xf numFmtId="0" fontId="5" fillId="5" borderId="27" xfId="0" applyFont="1" applyFill="1" applyBorder="1" applyAlignment="1">
      <alignment horizontal="left" wrapText="1"/>
    </xf>
    <xf numFmtId="0" fontId="5" fillId="5" borderId="18" xfId="0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5" borderId="35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left"/>
    </xf>
    <xf numFmtId="0" fontId="5" fillId="5" borderId="27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left" vertical="center"/>
    </xf>
    <xf numFmtId="0" fontId="5" fillId="5" borderId="18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0" fontId="5" fillId="5" borderId="3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5" borderId="13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5" borderId="30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left" wrapText="1"/>
    </xf>
    <xf numFmtId="0" fontId="5" fillId="4" borderId="18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5" fillId="4" borderId="2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5" fillId="4" borderId="27" xfId="3" applyFont="1" applyFill="1" applyBorder="1" applyAlignment="1">
      <alignment horizontal="left" wrapText="1"/>
    </xf>
    <xf numFmtId="0" fontId="5" fillId="4" borderId="18" xfId="3" applyFont="1" applyFill="1" applyBorder="1" applyAlignment="1">
      <alignment horizontal="left" wrapText="1"/>
    </xf>
    <xf numFmtId="0" fontId="5" fillId="4" borderId="7" xfId="3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center" wrapText="1"/>
    </xf>
    <xf numFmtId="0" fontId="34" fillId="2" borderId="4" xfId="0" applyFont="1" applyFill="1" applyBorder="1" applyAlignment="1">
      <alignment horizontal="center" wrapText="1"/>
    </xf>
    <xf numFmtId="0" fontId="34" fillId="2" borderId="5" xfId="0" applyFont="1" applyFill="1" applyBorder="1" applyAlignment="1">
      <alignment horizontal="center" wrapText="1"/>
    </xf>
    <xf numFmtId="0" fontId="34" fillId="2" borderId="6" xfId="0" applyFont="1" applyFill="1" applyBorder="1" applyAlignment="1">
      <alignment horizontal="center" wrapText="1"/>
    </xf>
    <xf numFmtId="0" fontId="35" fillId="2" borderId="27" xfId="3" applyFont="1" applyFill="1" applyBorder="1" applyAlignment="1">
      <alignment horizontal="center" wrapText="1"/>
    </xf>
    <xf numFmtId="0" fontId="35" fillId="2" borderId="18" xfId="3" applyFont="1" applyFill="1" applyBorder="1" applyAlignment="1">
      <alignment horizontal="center" wrapText="1"/>
    </xf>
    <xf numFmtId="0" fontId="35" fillId="2" borderId="7" xfId="3" applyFont="1" applyFill="1" applyBorder="1" applyAlignment="1">
      <alignment horizontal="center" wrapText="1"/>
    </xf>
    <xf numFmtId="0" fontId="35" fillId="2" borderId="22" xfId="3" applyFont="1" applyFill="1" applyBorder="1" applyAlignment="1">
      <alignment horizontal="center" wrapText="1"/>
    </xf>
    <xf numFmtId="0" fontId="35" fillId="2" borderId="24" xfId="3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4" fillId="0" borderId="0" xfId="0" applyFont="1" applyAlignment="1"/>
    <xf numFmtId="9" fontId="28" fillId="0" borderId="3" xfId="2" applyFont="1" applyFill="1" applyBorder="1" applyAlignment="1">
      <alignment horizontal="right" vertical="center"/>
    </xf>
    <xf numFmtId="1" fontId="21" fillId="0" borderId="3" xfId="4" applyNumberFormat="1" applyFont="1" applyFill="1" applyBorder="1" applyAlignment="1">
      <alignment horizontal="left" vertical="center"/>
    </xf>
    <xf numFmtId="171" fontId="21" fillId="0" borderId="3" xfId="3" applyNumberFormat="1" applyFont="1" applyFill="1" applyBorder="1" applyAlignment="1">
      <alignment horizontal="left" vertical="center"/>
    </xf>
    <xf numFmtId="0" fontId="21" fillId="0" borderId="3" xfId="3" applyFont="1" applyFill="1" applyBorder="1" applyAlignment="1">
      <alignment horizontal="left" vertical="center"/>
    </xf>
    <xf numFmtId="0" fontId="25" fillId="8" borderId="0" xfId="3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/>
    </xf>
    <xf numFmtId="0" fontId="5" fillId="5" borderId="47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14" fontId="7" fillId="0" borderId="0" xfId="0" applyNumberFormat="1" applyFont="1"/>
  </cellXfs>
  <cellStyles count="14">
    <cellStyle name="=C:\WINNT35\SYSTEM32\COMMAND.COM" xfId="5" xr:uid="{CBA6C0D7-C10E-4661-975E-AD3D75559124}"/>
    <cellStyle name="Comma 2" xfId="8" xr:uid="{3AE7911A-31E7-4438-861A-CA5EDCA51076}"/>
    <cellStyle name="Comma 2 2" xfId="12" xr:uid="{A40EEB10-17DF-4C3B-919B-3B19ECDB387D}"/>
    <cellStyle name="Komma" xfId="1" builtinId="3"/>
    <cellStyle name="Komma 2" xfId="4" xr:uid="{558A616C-3FCE-4473-B21C-81A4FE451D52}"/>
    <cellStyle name="Komma 3" xfId="11" xr:uid="{FC1122CC-B744-4465-9673-7AA4910665CE}"/>
    <cellStyle name="Komma 4" xfId="13" xr:uid="{E0076283-5EDF-4D11-81B2-08293B54D32B}"/>
    <cellStyle name="Normal" xfId="0" builtinId="0"/>
    <cellStyle name="Normal 136" xfId="7" xr:uid="{DF63A646-C72A-4565-BE06-BB166D9FAE2A}"/>
    <cellStyle name="Normal 2" xfId="3" xr:uid="{6690A037-355B-4E18-A5F0-9BBA724EEA81}"/>
    <cellStyle name="optionalExposure" xfId="6" xr:uid="{47B8EFE7-C0BD-40E4-B838-E17871AB5D34}"/>
    <cellStyle name="Prosent" xfId="2" builtinId="5"/>
    <cellStyle name="Prosent 2" xfId="9" xr:uid="{54BD8D44-4460-4252-A358-29CB23227E56}"/>
    <cellStyle name="Tusenskille_Grunnlag BoligKreditt 2008" xfId="10" xr:uid="{74020BFC-A20D-46F7-BCCC-A4B7781DB96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23</xdr:row>
      <xdr:rowOff>142875</xdr:rowOff>
    </xdr:from>
    <xdr:to>
      <xdr:col>8</xdr:col>
      <xdr:colOff>47063</xdr:colOff>
      <xdr:row>27</xdr:row>
      <xdr:rowOff>77400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55ACEBDA-9B0C-4BE9-A4E3-8061C6C95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58950" y="6953250"/>
          <a:ext cx="2304488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123825</xdr:rowOff>
    </xdr:from>
    <xdr:to>
      <xdr:col>5</xdr:col>
      <xdr:colOff>457200</xdr:colOff>
      <xdr:row>9</xdr:row>
      <xdr:rowOff>133350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93B036B5-31A2-49C8-9C34-1057FBB10C30}"/>
            </a:ext>
          </a:extLst>
        </xdr:cNvPr>
        <xdr:cNvSpPr txBox="1"/>
      </xdr:nvSpPr>
      <xdr:spPr>
        <a:xfrm>
          <a:off x="0" y="914400"/>
          <a:ext cx="6648450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b-NO" sz="1000">
              <a:latin typeface="Lucida Sans" panose="020B0602030504020204" pitchFamily="34" charset="0"/>
            </a:rPr>
            <a:t>Nedenfor følger en oversikt over godtgjørelse til ansatte og styret i EBK fordelt på de ulike grupper av ansatte. For informasjon om selskapets godtgjørelsesordning henvises det til selskapets retningslinjer for godtgjørelse. </a:t>
          </a:r>
        </a:p>
        <a:p>
          <a:pPr algn="l"/>
          <a:endParaRPr lang="nb-NO" sz="1000">
            <a:latin typeface="Lucida Sans" panose="020B0602030504020204" pitchFamily="34" charset="0"/>
          </a:endParaRPr>
        </a:p>
        <a:p>
          <a:pPr algn="l"/>
          <a:r>
            <a:rPr lang="nb-NO" sz="1000">
              <a:latin typeface="Lucida Sans" panose="020B0602030504020204" pitchFamily="34" charset="0"/>
            </a:rPr>
            <a:t>EBKs</a:t>
          </a:r>
          <a:r>
            <a:rPr lang="nb-NO" sz="1000" baseline="0">
              <a:latin typeface="Lucida Sans" panose="020B0602030504020204" pitchFamily="34" charset="0"/>
            </a:rPr>
            <a:t> ansatte og styret mottar ikke variabel godtgjørelse. </a:t>
          </a:r>
          <a:endParaRPr lang="nb-NO" sz="1000">
            <a:latin typeface="Lucida Sans" panose="020B0602030504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illar%203%20-%20attach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#1"/>
      <sheetName val="# 2"/>
      <sheetName val="# 3"/>
      <sheetName val="#4"/>
      <sheetName val="#5"/>
      <sheetName val="#6"/>
      <sheetName val="#7"/>
      <sheetName val="#8"/>
      <sheetName val="#9"/>
      <sheetName val="#10"/>
      <sheetName val="#11"/>
      <sheetName val="#12"/>
      <sheetName val="#13"/>
      <sheetName val="#14"/>
      <sheetName val="#15"/>
    </sheetNames>
    <sheetDataSet>
      <sheetData sheetId="0">
        <row r="6">
          <cell r="A6">
            <v>44742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Excel-tema Eika">
  <a:themeElements>
    <a:clrScheme name="EIKA">
      <a:dk1>
        <a:sysClr val="windowText" lastClr="000000"/>
      </a:dk1>
      <a:lt1>
        <a:sysClr val="window" lastClr="FFFFFF"/>
      </a:lt1>
      <a:dk2>
        <a:srgbClr val="004F59"/>
      </a:dk2>
      <a:lt2>
        <a:srgbClr val="84BD00"/>
      </a:lt2>
      <a:accent1>
        <a:srgbClr val="84BD00"/>
      </a:accent1>
      <a:accent2>
        <a:srgbClr val="004F59"/>
      </a:accent2>
      <a:accent3>
        <a:srgbClr val="D3D0CD"/>
      </a:accent3>
      <a:accent4>
        <a:srgbClr val="7F3035"/>
      </a:accent4>
      <a:accent5>
        <a:srgbClr val="9CDBD9"/>
      </a:accent5>
      <a:accent6>
        <a:srgbClr val="007A33"/>
      </a:accent6>
      <a:hlink>
        <a:srgbClr val="7F3035"/>
      </a:hlink>
      <a:folHlink>
        <a:srgbClr val="9CDBD9"/>
      </a:folHlink>
    </a:clrScheme>
    <a:fontScheme name="Eika">
      <a:majorFont>
        <a:latin typeface="Lucida Sans Unicode"/>
        <a:ea typeface=""/>
        <a:cs typeface=""/>
      </a:majorFont>
      <a:minorFont>
        <a:latin typeface="Lucida Sans Unicod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JG25"/>
  <sheetViews>
    <sheetView showGridLines="0" tabSelected="1" zoomScaleNormal="100" workbookViewId="0">
      <selection activeCell="C30" sqref="C30"/>
    </sheetView>
  </sheetViews>
  <sheetFormatPr baseColWidth="10" defaultColWidth="9.21875" defaultRowHeight="14.25" x14ac:dyDescent="0.2"/>
  <cols>
    <col min="1" max="1" width="14.5546875" customWidth="1"/>
    <col min="2" max="2" width="10.109375" bestFit="1" customWidth="1"/>
    <col min="3" max="3" width="102" bestFit="1" customWidth="1"/>
    <col min="4" max="4" width="24.21875" bestFit="1" customWidth="1"/>
    <col min="5" max="5" width="16.44140625" bestFit="1" customWidth="1"/>
    <col min="9702" max="9702" width="2.109375" customWidth="1"/>
    <col min="9703" max="9731" width="9.21875" hidden="1" customWidth="1"/>
    <col min="9732" max="16384" width="0" hidden="1" customWidth="1"/>
  </cols>
  <sheetData>
    <row r="1" spans="1:6" ht="14.25" customHeight="1" x14ac:dyDescent="0.2">
      <c r="A1" s="363" t="s">
        <v>120</v>
      </c>
      <c r="B1" s="363"/>
      <c r="C1" s="363"/>
      <c r="D1" s="363"/>
      <c r="E1" s="363"/>
      <c r="F1" s="363"/>
    </row>
    <row r="2" spans="1:6" ht="14.25" customHeight="1" x14ac:dyDescent="0.2">
      <c r="A2" s="363"/>
      <c r="B2" s="363"/>
      <c r="C2" s="363"/>
      <c r="D2" s="363"/>
      <c r="E2" s="363"/>
      <c r="F2" s="363"/>
    </row>
    <row r="3" spans="1:6" ht="14.25" customHeight="1" x14ac:dyDescent="0.2">
      <c r="A3" s="363"/>
      <c r="B3" s="363"/>
      <c r="C3" s="363"/>
      <c r="D3" s="363"/>
      <c r="E3" s="363"/>
      <c r="F3" s="363"/>
    </row>
    <row r="4" spans="1:6" ht="14.25" customHeight="1" x14ac:dyDescent="0.2">
      <c r="A4" s="363"/>
      <c r="B4" s="363"/>
      <c r="C4" s="363"/>
      <c r="D4" s="363"/>
      <c r="E4" s="363"/>
      <c r="F4" s="363"/>
    </row>
    <row r="6" spans="1:6" x14ac:dyDescent="0.2">
      <c r="A6" s="109">
        <v>44834</v>
      </c>
      <c r="C6" s="68"/>
      <c r="D6" s="68"/>
      <c r="E6" s="68"/>
    </row>
    <row r="7" spans="1:6" x14ac:dyDescent="0.2">
      <c r="B7" s="68"/>
      <c r="C7" s="68"/>
      <c r="D7" s="68"/>
      <c r="E7" s="68"/>
    </row>
    <row r="8" spans="1:6" ht="36" customHeight="1" x14ac:dyDescent="0.2">
      <c r="A8" s="186" t="s">
        <v>526</v>
      </c>
      <c r="B8" s="71" t="s">
        <v>121</v>
      </c>
      <c r="C8" s="71" t="s">
        <v>122</v>
      </c>
      <c r="D8" s="71" t="s">
        <v>123</v>
      </c>
      <c r="E8" s="71" t="s">
        <v>124</v>
      </c>
    </row>
    <row r="9" spans="1:6" ht="25.5" customHeight="1" x14ac:dyDescent="0.25">
      <c r="A9" s="69" t="s">
        <v>489</v>
      </c>
      <c r="B9" s="185" t="s">
        <v>503</v>
      </c>
      <c r="C9" s="213" t="s">
        <v>506</v>
      </c>
      <c r="D9" s="70" t="s">
        <v>126</v>
      </c>
      <c r="E9" s="110">
        <f t="shared" ref="E9:E14" si="0">$A$6</f>
        <v>44834</v>
      </c>
    </row>
    <row r="10" spans="1:6" ht="25.5" customHeight="1" x14ac:dyDescent="0.25">
      <c r="A10" s="69" t="s">
        <v>490</v>
      </c>
      <c r="B10" s="185" t="s">
        <v>504</v>
      </c>
      <c r="C10" s="213" t="s">
        <v>437</v>
      </c>
      <c r="D10" s="70" t="s">
        <v>126</v>
      </c>
      <c r="E10" s="110">
        <f t="shared" si="0"/>
        <v>44834</v>
      </c>
    </row>
    <row r="11" spans="1:6" ht="25.5" customHeight="1" x14ac:dyDescent="0.25">
      <c r="A11" s="69" t="s">
        <v>491</v>
      </c>
      <c r="B11" s="185" t="s">
        <v>505</v>
      </c>
      <c r="C11" s="213" t="s">
        <v>436</v>
      </c>
      <c r="D11" s="70" t="s">
        <v>126</v>
      </c>
      <c r="E11" s="110">
        <f t="shared" si="0"/>
        <v>44834</v>
      </c>
    </row>
    <row r="12" spans="1:6" ht="25.5" customHeight="1" x14ac:dyDescent="0.25">
      <c r="A12" s="69" t="s">
        <v>492</v>
      </c>
      <c r="B12" s="185" t="s">
        <v>507</v>
      </c>
      <c r="C12" s="213" t="s">
        <v>508</v>
      </c>
      <c r="D12" s="70" t="s">
        <v>126</v>
      </c>
      <c r="E12" s="110">
        <f t="shared" si="0"/>
        <v>44834</v>
      </c>
    </row>
    <row r="13" spans="1:6" ht="25.5" customHeight="1" x14ac:dyDescent="0.25">
      <c r="A13" s="69" t="s">
        <v>493</v>
      </c>
      <c r="B13" s="185" t="s">
        <v>509</v>
      </c>
      <c r="C13" s="213" t="s">
        <v>349</v>
      </c>
      <c r="D13" s="70" t="s">
        <v>126</v>
      </c>
      <c r="E13" s="214">
        <f t="shared" si="0"/>
        <v>44834</v>
      </c>
    </row>
    <row r="14" spans="1:6" ht="25.5" customHeight="1" x14ac:dyDescent="0.25">
      <c r="A14" s="69" t="s">
        <v>494</v>
      </c>
      <c r="B14" s="185" t="s">
        <v>511</v>
      </c>
      <c r="C14" s="213" t="s">
        <v>510</v>
      </c>
      <c r="D14" s="70" t="s">
        <v>126</v>
      </c>
      <c r="E14" s="110">
        <f t="shared" si="0"/>
        <v>44834</v>
      </c>
    </row>
    <row r="15" spans="1:6" ht="25.5" customHeight="1" x14ac:dyDescent="0.25">
      <c r="A15" s="69" t="s">
        <v>495</v>
      </c>
      <c r="B15" s="185" t="s">
        <v>512</v>
      </c>
      <c r="C15" s="213" t="s">
        <v>513</v>
      </c>
      <c r="D15" s="70" t="s">
        <v>126</v>
      </c>
      <c r="E15" s="214">
        <f t="shared" ref="E15:E16" si="1">$A$6</f>
        <v>44834</v>
      </c>
    </row>
    <row r="16" spans="1:6" ht="25.5" customHeight="1" x14ac:dyDescent="0.25">
      <c r="A16" s="69" t="s">
        <v>496</v>
      </c>
      <c r="B16" s="185" t="s">
        <v>515</v>
      </c>
      <c r="C16" s="213" t="s">
        <v>514</v>
      </c>
      <c r="D16" s="70" t="s">
        <v>126</v>
      </c>
      <c r="E16" s="214">
        <f t="shared" si="1"/>
        <v>44834</v>
      </c>
    </row>
    <row r="17" spans="1:5" ht="26.25" customHeight="1" x14ac:dyDescent="0.25">
      <c r="A17" s="69" t="s">
        <v>497</v>
      </c>
      <c r="B17" s="185" t="s">
        <v>516</v>
      </c>
      <c r="C17" s="213" t="s">
        <v>517</v>
      </c>
      <c r="D17" s="70" t="s">
        <v>126</v>
      </c>
      <c r="E17" s="110">
        <f>$A$6</f>
        <v>44834</v>
      </c>
    </row>
    <row r="18" spans="1:5" ht="28.5" customHeight="1" x14ac:dyDescent="0.25">
      <c r="A18" s="69" t="s">
        <v>498</v>
      </c>
      <c r="B18" s="185" t="s">
        <v>518</v>
      </c>
      <c r="C18" s="213" t="s">
        <v>127</v>
      </c>
      <c r="D18" s="70" t="s">
        <v>126</v>
      </c>
      <c r="E18" s="110">
        <f>$A$6</f>
        <v>44834</v>
      </c>
    </row>
    <row r="19" spans="1:5" ht="29.25" customHeight="1" x14ac:dyDescent="0.25">
      <c r="A19" s="69" t="s">
        <v>499</v>
      </c>
      <c r="B19" s="185" t="s">
        <v>520</v>
      </c>
      <c r="C19" s="213" t="s">
        <v>519</v>
      </c>
      <c r="D19" s="212" t="s">
        <v>126</v>
      </c>
      <c r="E19" s="214">
        <f t="shared" ref="E19:E22" si="2">$A$6</f>
        <v>44834</v>
      </c>
    </row>
    <row r="20" spans="1:5" ht="28.5" customHeight="1" x14ac:dyDescent="0.25">
      <c r="A20" s="69" t="s">
        <v>500</v>
      </c>
      <c r="B20" s="185" t="s">
        <v>521</v>
      </c>
      <c r="C20" s="213" t="s">
        <v>462</v>
      </c>
      <c r="D20" s="212" t="s">
        <v>126</v>
      </c>
      <c r="E20" s="214">
        <f t="shared" si="2"/>
        <v>44834</v>
      </c>
    </row>
    <row r="21" spans="1:5" ht="27.75" customHeight="1" x14ac:dyDescent="0.25">
      <c r="A21" s="69" t="s">
        <v>501</v>
      </c>
      <c r="B21" s="185" t="s">
        <v>522</v>
      </c>
      <c r="C21" s="213" t="s">
        <v>528</v>
      </c>
      <c r="D21" s="212" t="s">
        <v>126</v>
      </c>
      <c r="E21" s="214">
        <f t="shared" si="2"/>
        <v>44834</v>
      </c>
    </row>
    <row r="22" spans="1:5" ht="27.75" customHeight="1" x14ac:dyDescent="0.25">
      <c r="A22" s="69" t="s">
        <v>502</v>
      </c>
      <c r="B22" s="185" t="s">
        <v>523</v>
      </c>
      <c r="C22" s="213" t="s">
        <v>525</v>
      </c>
      <c r="D22" s="212" t="s">
        <v>126</v>
      </c>
      <c r="E22" s="214">
        <f t="shared" si="2"/>
        <v>44834</v>
      </c>
    </row>
    <row r="23" spans="1:5" ht="28.5" customHeight="1" x14ac:dyDescent="0.25">
      <c r="A23" s="69"/>
      <c r="B23" s="185" t="s">
        <v>524</v>
      </c>
      <c r="C23" s="213" t="s">
        <v>128</v>
      </c>
      <c r="D23" s="70" t="s">
        <v>361</v>
      </c>
      <c r="E23" s="110">
        <v>44561</v>
      </c>
    </row>
    <row r="25" spans="1:5" x14ac:dyDescent="0.2">
      <c r="A25" s="220"/>
    </row>
  </sheetData>
  <mergeCells count="1">
    <mergeCell ref="A1:F4"/>
  </mergeCells>
  <hyperlinks>
    <hyperlink ref="A12" location="'CCyB1'!A1" display="CCyB1" xr:uid="{D3592E58-D869-4AD0-A52B-9F41C7733BB5}"/>
    <hyperlink ref="A19" location="'EU LIQ2'!A1" display="EU LIQ2" xr:uid="{56CF638A-3BCA-4331-B8DC-F3D46EFD7984}"/>
    <hyperlink ref="A20" location="'EU AE1'!A1" display="EU AE1" xr:uid="{F7FB4960-ED2B-422C-81CC-F7795BB5471C}"/>
    <hyperlink ref="A21" location="'EU AE2'!A1" display="EU AE2" xr:uid="{3873DD6F-E27A-48AC-B85C-BDF4D0A5AC7A}"/>
    <hyperlink ref="A22" location="'EU AE3'!A1" display="EU AE3" xr:uid="{379D9DB3-74E3-4578-9063-4530322E31A8}"/>
    <hyperlink ref="C9" location="'#1'!A1" display="Nøkkeltall " xr:uid="{53D71C52-A973-4C24-B782-18F174715648}"/>
    <hyperlink ref="C10" location="'#2'!A1" display="Avtalevilkår for ansvarlig kapital" xr:uid="{EDDF1C17-98EB-44B7-A493-78D4F6410102}"/>
    <hyperlink ref="C11" location="'#3'!A1" display="Sammensetning av ansvarlig kapital" xr:uid="{10DD71D0-6277-4DA5-B75F-2D0E2FB0045D}"/>
    <hyperlink ref="C12" location="'#4'!A1" display="Geografisk fordeling av relevante kredittengasjementer brukt i motsyklisk kapitalbuffer" xr:uid="{3452AA1F-7F06-4AE1-8B88-C2B6B5E1F2FC}"/>
    <hyperlink ref="C13" location="'#5'!A1" display="Størrelsen på foretaksspesifikk motsyklisk kapitalbuffer" xr:uid="{DE52C059-3845-4AAB-AE49-7CAE99AEADC0}"/>
    <hyperlink ref="C14" location="'#6'!A1" display="Kredittrisiko og CRM effekter" xr:uid="{AB0D42DC-FE33-4D5D-BBF5-8F93D0B0FAB7}"/>
    <hyperlink ref="C15" location="'#7'!A1" display="Standardisert metode" xr:uid="{D9BAE74A-921A-4B4D-9771-232ED376C0AA}"/>
    <hyperlink ref="C16" location="'#8'!A1" display="Avstemmingssammendrag av regnskapsmessige eiendeler og eksponering knyttet til uvektet kjernekapitalandel" xr:uid="{48D85E64-192C-4F7B-ABB1-04CD7F9DD128}"/>
    <hyperlink ref="C17" location="'#9'!A1" display="Offentliggjøring av uvektet kjernekapitalandel" xr:uid="{1FE79991-C54C-452E-9E24-3A4FA81F3965}"/>
    <hyperlink ref="C18" location="'#10'!A1" display="Likviditetsreserve (LCR)" xr:uid="{E81C8FA0-9D0C-4A4F-A760-C628A0759A9E}"/>
    <hyperlink ref="C19" location="'#11'!A1" display="Stabil finansiering (NSFR)" xr:uid="{FD817818-DF75-4C73-B192-1A1AFA10EB06}"/>
    <hyperlink ref="C20" location="'#12'!A1" display="Sikkerhetsstilte/ikke-sikkerhetsstilte eiendeler " xr:uid="{4DA95B74-BCF0-4805-A13A-A7A50A2B21F1}"/>
    <hyperlink ref="C21" location="'#13'!A1" display="Mottatt sikkerhet og egne obligasjoner" xr:uid="{BE8FE8F7-D73F-427D-B735-57AB536997A5}"/>
    <hyperlink ref="C22" location="'#14'!A1" display="Kilder til pantsettelse" xr:uid="{BCFFF948-2704-4C80-B77F-FA0A31C1049F}"/>
    <hyperlink ref="C23" location="'#15'!A1" display="Godtgjørelse " xr:uid="{FFE82784-C2F8-4EC8-B1E5-83BBCE1FBB59}"/>
  </hyperlinks>
  <pageMargins left="0.7" right="0.7" top="0.75" bottom="0.75" header="0.3" footer="0.3"/>
  <pageSetup paperSize="0" orientation="portrait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1232D-D327-4797-94F7-0E15BEDB024B}">
  <dimension ref="A1:K53"/>
  <sheetViews>
    <sheetView showGridLines="0" zoomScale="98" zoomScaleNormal="98" workbookViewId="0">
      <selection activeCell="J20" sqref="J19:J20"/>
    </sheetView>
  </sheetViews>
  <sheetFormatPr baseColWidth="10" defaultRowHeight="14.25" x14ac:dyDescent="0.2"/>
  <cols>
    <col min="2" max="2" width="89.21875" customWidth="1"/>
    <col min="3" max="3" width="13.77734375" customWidth="1"/>
    <col min="4" max="4" width="15.33203125" customWidth="1"/>
    <col min="5" max="5" width="12.6640625" customWidth="1"/>
  </cols>
  <sheetData>
    <row r="1" spans="1:11" x14ac:dyDescent="0.2">
      <c r="A1" s="368" t="s">
        <v>517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x14ac:dyDescent="0.2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x14ac:dyDescent="0.2">
      <c r="A3" s="117" t="s">
        <v>678</v>
      </c>
      <c r="B3" s="2"/>
      <c r="C3" s="2"/>
      <c r="D3" s="2"/>
      <c r="E3" s="2"/>
      <c r="F3" s="2"/>
    </row>
    <row r="4" spans="1:11" x14ac:dyDescent="0.2">
      <c r="B4" s="2"/>
      <c r="C4" s="2"/>
      <c r="D4" s="2"/>
      <c r="E4" s="2"/>
      <c r="F4" s="2"/>
    </row>
    <row r="5" spans="1:11" x14ac:dyDescent="0.2">
      <c r="E5" s="2"/>
      <c r="F5" s="2"/>
    </row>
    <row r="6" spans="1:11" x14ac:dyDescent="0.2">
      <c r="A6" s="200">
        <f>Dato</f>
        <v>44834</v>
      </c>
      <c r="E6" s="2"/>
      <c r="F6" s="2"/>
    </row>
    <row r="7" spans="1:11" x14ac:dyDescent="0.2">
      <c r="A7" s="177" t="s">
        <v>527</v>
      </c>
      <c r="E7" s="2"/>
      <c r="F7" s="2"/>
    </row>
    <row r="8" spans="1:11" ht="26.25" customHeight="1" x14ac:dyDescent="0.2">
      <c r="A8" s="249"/>
      <c r="B8" s="254"/>
      <c r="C8" s="431" t="s">
        <v>403</v>
      </c>
      <c r="D8" s="426"/>
      <c r="E8" s="426"/>
      <c r="F8" s="2"/>
    </row>
    <row r="9" spans="1:11" x14ac:dyDescent="0.2">
      <c r="A9" s="249"/>
      <c r="B9" s="249"/>
      <c r="C9" s="244" t="s">
        <v>102</v>
      </c>
      <c r="D9" s="244" t="s">
        <v>103</v>
      </c>
      <c r="E9" s="244" t="s">
        <v>104</v>
      </c>
      <c r="F9" s="2"/>
    </row>
    <row r="10" spans="1:11" x14ac:dyDescent="0.2">
      <c r="A10" s="255"/>
      <c r="B10" s="246"/>
      <c r="C10" s="245">
        <v>44834</v>
      </c>
      <c r="D10" s="245">
        <v>44742</v>
      </c>
      <c r="E10" s="245">
        <v>44651</v>
      </c>
      <c r="F10" s="2"/>
    </row>
    <row r="11" spans="1:11" x14ac:dyDescent="0.2">
      <c r="A11" s="179" t="s">
        <v>344</v>
      </c>
      <c r="B11" s="76" t="s">
        <v>393</v>
      </c>
      <c r="C11" s="219"/>
      <c r="D11" s="219"/>
      <c r="E11" s="359"/>
      <c r="F11" s="2"/>
    </row>
    <row r="12" spans="1:11" x14ac:dyDescent="0.2">
      <c r="A12" s="45">
        <v>1</v>
      </c>
      <c r="B12" s="29" t="s">
        <v>394</v>
      </c>
      <c r="C12" s="59">
        <v>117119213.08696653</v>
      </c>
      <c r="D12" s="256">
        <v>112823729.11121123</v>
      </c>
      <c r="E12" s="256">
        <v>109414015.00806281</v>
      </c>
      <c r="F12" s="2"/>
    </row>
    <row r="13" spans="1:11" ht="25.5" x14ac:dyDescent="0.2">
      <c r="A13" s="204">
        <v>2</v>
      </c>
      <c r="B13" s="123" t="s">
        <v>618</v>
      </c>
      <c r="C13" s="247">
        <v>0</v>
      </c>
      <c r="D13" s="247">
        <v>0</v>
      </c>
      <c r="E13" s="247"/>
      <c r="F13" s="2"/>
    </row>
    <row r="14" spans="1:11" x14ac:dyDescent="0.2">
      <c r="A14" s="204">
        <v>3</v>
      </c>
      <c r="B14" s="123" t="s">
        <v>619</v>
      </c>
      <c r="C14" s="247">
        <v>0</v>
      </c>
      <c r="D14" s="247">
        <v>0</v>
      </c>
      <c r="E14" s="247"/>
      <c r="F14" s="2"/>
    </row>
    <row r="15" spans="1:11" x14ac:dyDescent="0.2">
      <c r="A15" s="204">
        <v>4</v>
      </c>
      <c r="B15" s="123" t="s">
        <v>620</v>
      </c>
      <c r="C15" s="247">
        <v>0</v>
      </c>
      <c r="D15" s="247">
        <v>0</v>
      </c>
      <c r="E15" s="247"/>
      <c r="F15" s="2"/>
    </row>
    <row r="16" spans="1:11" x14ac:dyDescent="0.2">
      <c r="A16" s="204">
        <v>5</v>
      </c>
      <c r="B16" s="123" t="s">
        <v>621</v>
      </c>
      <c r="C16" s="247">
        <v>0</v>
      </c>
      <c r="D16" s="247">
        <v>0</v>
      </c>
      <c r="E16" s="247"/>
      <c r="F16" s="2"/>
    </row>
    <row r="17" spans="1:6" x14ac:dyDescent="0.2">
      <c r="A17" s="6">
        <v>6</v>
      </c>
      <c r="B17" s="123" t="s">
        <v>427</v>
      </c>
      <c r="C17" s="250">
        <v>-32583.965531999998</v>
      </c>
      <c r="D17" s="250">
        <v>-29572.829346999999</v>
      </c>
      <c r="E17" s="250">
        <v>-27576.049305</v>
      </c>
      <c r="F17" s="2"/>
    </row>
    <row r="18" spans="1:6" x14ac:dyDescent="0.2">
      <c r="A18" s="95">
        <v>7</v>
      </c>
      <c r="B18" s="94" t="s">
        <v>536</v>
      </c>
      <c r="C18" s="248">
        <v>117086629.12143452</v>
      </c>
      <c r="D18" s="257">
        <v>112794156.28186423</v>
      </c>
      <c r="E18" s="257">
        <v>109386438.9587578</v>
      </c>
      <c r="F18" s="2"/>
    </row>
    <row r="19" spans="1:6" x14ac:dyDescent="0.2">
      <c r="A19" s="52"/>
      <c r="B19" s="37" t="s">
        <v>395</v>
      </c>
      <c r="C19" s="65"/>
      <c r="D19" s="266"/>
      <c r="E19" s="266"/>
      <c r="F19" s="2"/>
    </row>
    <row r="20" spans="1:6" x14ac:dyDescent="0.2">
      <c r="A20" s="6">
        <v>8</v>
      </c>
      <c r="B20" s="3" t="s">
        <v>622</v>
      </c>
      <c r="C20" s="247">
        <v>3980150.0145751485</v>
      </c>
      <c r="D20" s="256">
        <v>5232799.0186793096</v>
      </c>
      <c r="E20" s="256">
        <v>3422319.6751974425</v>
      </c>
      <c r="F20" s="2"/>
    </row>
    <row r="21" spans="1:6" x14ac:dyDescent="0.2">
      <c r="A21" s="6">
        <v>9</v>
      </c>
      <c r="B21" s="3" t="s">
        <v>623</v>
      </c>
      <c r="C21" s="247">
        <v>1207034.7427031605</v>
      </c>
      <c r="D21" s="258">
        <v>1067729.2201527692</v>
      </c>
      <c r="E21" s="258">
        <v>2591244.4474999998</v>
      </c>
      <c r="F21" s="2"/>
    </row>
    <row r="22" spans="1:6" ht="21.75" customHeight="1" x14ac:dyDescent="0.2">
      <c r="A22" s="6">
        <v>10</v>
      </c>
      <c r="B22" s="3" t="s">
        <v>538</v>
      </c>
      <c r="C22" s="247">
        <v>0</v>
      </c>
      <c r="D22" s="247">
        <v>0</v>
      </c>
      <c r="E22" s="247"/>
      <c r="F22" s="2"/>
    </row>
    <row r="23" spans="1:6" x14ac:dyDescent="0.2">
      <c r="A23" s="6">
        <v>11</v>
      </c>
      <c r="B23" s="3" t="s">
        <v>396</v>
      </c>
      <c r="C23" s="247">
        <v>0</v>
      </c>
      <c r="D23" s="247">
        <v>0</v>
      </c>
      <c r="E23" s="247"/>
      <c r="F23" s="2"/>
    </row>
    <row r="24" spans="1:6" x14ac:dyDescent="0.2">
      <c r="A24" s="6">
        <v>12</v>
      </c>
      <c r="B24" s="3" t="s">
        <v>397</v>
      </c>
      <c r="C24" s="247">
        <v>0</v>
      </c>
      <c r="D24" s="247">
        <v>0</v>
      </c>
      <c r="E24" s="247"/>
      <c r="F24" s="2"/>
    </row>
    <row r="25" spans="1:6" x14ac:dyDescent="0.2">
      <c r="A25" s="95">
        <v>13</v>
      </c>
      <c r="B25" s="94" t="s">
        <v>537</v>
      </c>
      <c r="C25" s="248">
        <v>5187184.7572783092</v>
      </c>
      <c r="D25" s="257">
        <v>6300528.2388320789</v>
      </c>
      <c r="E25" s="257">
        <v>6013564.1226974428</v>
      </c>
      <c r="F25" s="2"/>
    </row>
    <row r="26" spans="1:6" x14ac:dyDescent="0.2">
      <c r="A26" s="52"/>
      <c r="B26" s="37" t="s">
        <v>398</v>
      </c>
      <c r="C26" s="65"/>
      <c r="D26" s="267"/>
      <c r="E26" s="267"/>
      <c r="F26" s="2"/>
    </row>
    <row r="27" spans="1:6" ht="14.25" customHeight="1" x14ac:dyDescent="0.2">
      <c r="A27" s="45">
        <v>14</v>
      </c>
      <c r="B27" s="29" t="s">
        <v>399</v>
      </c>
      <c r="C27" s="59">
        <v>0</v>
      </c>
      <c r="D27" s="59">
        <v>0</v>
      </c>
      <c r="E27" s="59">
        <v>0</v>
      </c>
      <c r="F27" s="2"/>
    </row>
    <row r="28" spans="1:6" x14ac:dyDescent="0.2">
      <c r="A28" s="6">
        <v>15</v>
      </c>
      <c r="B28" s="3" t="s">
        <v>400</v>
      </c>
      <c r="C28" s="247">
        <v>0</v>
      </c>
      <c r="D28" s="247">
        <v>1001648.9718764939</v>
      </c>
      <c r="E28" s="247">
        <v>0</v>
      </c>
      <c r="F28" s="2"/>
    </row>
    <row r="29" spans="1:6" x14ac:dyDescent="0.2">
      <c r="A29" s="6">
        <v>16</v>
      </c>
      <c r="B29" s="123" t="s">
        <v>426</v>
      </c>
      <c r="C29" s="247">
        <v>0</v>
      </c>
      <c r="D29" s="247">
        <v>0</v>
      </c>
      <c r="E29" s="247">
        <v>0</v>
      </c>
      <c r="F29" s="2"/>
    </row>
    <row r="30" spans="1:6" ht="14.25" customHeight="1" x14ac:dyDescent="0.2">
      <c r="A30" s="6">
        <v>17</v>
      </c>
      <c r="B30" s="3" t="s">
        <v>401</v>
      </c>
      <c r="C30" s="247">
        <v>0</v>
      </c>
      <c r="D30" s="247">
        <v>0</v>
      </c>
      <c r="E30" s="247">
        <v>0</v>
      </c>
      <c r="F30" s="2"/>
    </row>
    <row r="31" spans="1:6" x14ac:dyDescent="0.2">
      <c r="A31" s="96">
        <v>18</v>
      </c>
      <c r="B31" s="11" t="s">
        <v>539</v>
      </c>
      <c r="C31" s="259">
        <v>0</v>
      </c>
      <c r="D31" s="259">
        <v>1001648.9718764939</v>
      </c>
      <c r="E31" s="259">
        <v>0</v>
      </c>
      <c r="F31" s="2"/>
    </row>
    <row r="32" spans="1:6" x14ac:dyDescent="0.2">
      <c r="A32" s="127"/>
      <c r="B32" s="125" t="s">
        <v>465</v>
      </c>
      <c r="C32" s="126"/>
      <c r="D32" s="126"/>
      <c r="E32" s="126"/>
      <c r="F32" s="2"/>
    </row>
    <row r="33" spans="1:6" x14ac:dyDescent="0.2">
      <c r="A33" s="6">
        <v>19</v>
      </c>
      <c r="B33" s="123" t="s">
        <v>425</v>
      </c>
      <c r="C33" s="247">
        <v>0</v>
      </c>
      <c r="D33" s="247">
        <v>0</v>
      </c>
      <c r="E33" s="247">
        <v>0</v>
      </c>
      <c r="F33" s="2"/>
    </row>
    <row r="34" spans="1:6" x14ac:dyDescent="0.2">
      <c r="A34" s="6">
        <v>20</v>
      </c>
      <c r="B34" s="123" t="s">
        <v>402</v>
      </c>
      <c r="C34" s="247">
        <v>1800129.9067099998</v>
      </c>
      <c r="D34" s="258">
        <v>1847044.909312</v>
      </c>
      <c r="E34" s="258">
        <v>1486481</v>
      </c>
      <c r="F34" s="2"/>
    </row>
    <row r="35" spans="1:6" ht="25.5" x14ac:dyDescent="0.2">
      <c r="A35" s="205">
        <v>21</v>
      </c>
      <c r="B35" s="123" t="s">
        <v>624</v>
      </c>
      <c r="C35" s="58">
        <v>0</v>
      </c>
      <c r="D35" s="58">
        <v>0</v>
      </c>
      <c r="E35" s="58"/>
      <c r="F35" s="2"/>
    </row>
    <row r="36" spans="1:6" x14ac:dyDescent="0.2">
      <c r="A36" s="95">
        <v>22</v>
      </c>
      <c r="B36" s="94" t="s">
        <v>465</v>
      </c>
      <c r="C36" s="248">
        <v>1800129.9067099998</v>
      </c>
      <c r="D36" s="248">
        <v>1847044.909312</v>
      </c>
      <c r="E36" s="248">
        <v>1486481</v>
      </c>
      <c r="F36" s="2"/>
    </row>
    <row r="37" spans="1:6" x14ac:dyDescent="0.2">
      <c r="A37" s="52"/>
      <c r="B37" s="37" t="s">
        <v>463</v>
      </c>
      <c r="C37" s="65"/>
      <c r="D37" s="65"/>
      <c r="E37" s="65"/>
      <c r="F37" s="2"/>
    </row>
    <row r="38" spans="1:6" x14ac:dyDescent="0.2">
      <c r="A38" s="98">
        <v>23</v>
      </c>
      <c r="B38" s="124" t="s">
        <v>424</v>
      </c>
      <c r="C38" s="260">
        <v>5755947.2887829989</v>
      </c>
      <c r="D38" s="261">
        <v>5668751.2769029997</v>
      </c>
      <c r="E38" s="261">
        <v>5652484.0787300002</v>
      </c>
      <c r="F38" s="2"/>
    </row>
    <row r="39" spans="1:6" x14ac:dyDescent="0.2">
      <c r="A39" s="96">
        <v>24</v>
      </c>
      <c r="B39" s="11" t="s">
        <v>464</v>
      </c>
      <c r="C39" s="259">
        <v>124073943.78542283</v>
      </c>
      <c r="D39" s="262">
        <v>121943378.40188479</v>
      </c>
      <c r="E39" s="262">
        <v>116886484.08145525</v>
      </c>
      <c r="F39" s="2"/>
    </row>
    <row r="40" spans="1:6" x14ac:dyDescent="0.2">
      <c r="A40" s="66"/>
      <c r="B40" s="125" t="s">
        <v>387</v>
      </c>
      <c r="C40" s="67"/>
      <c r="D40" s="67"/>
      <c r="E40" s="67"/>
      <c r="F40" s="2"/>
    </row>
    <row r="41" spans="1:6" x14ac:dyDescent="0.2">
      <c r="A41" s="96">
        <v>25</v>
      </c>
      <c r="B41" s="11" t="s">
        <v>387</v>
      </c>
      <c r="C41" s="263">
        <v>4.6391265669264978E-2</v>
      </c>
      <c r="D41" s="263">
        <v>4.6486749433992898E-2</v>
      </c>
      <c r="E41" s="253">
        <v>4.8358748431434777E-2</v>
      </c>
      <c r="F41" s="2"/>
    </row>
    <row r="42" spans="1:6" x14ac:dyDescent="0.2">
      <c r="A42" s="206">
        <v>26</v>
      </c>
      <c r="B42" s="123" t="s">
        <v>625</v>
      </c>
      <c r="C42" s="264">
        <v>0.03</v>
      </c>
      <c r="D42" s="264">
        <v>0.03</v>
      </c>
      <c r="E42" s="161">
        <v>0</v>
      </c>
      <c r="F42" s="2"/>
    </row>
    <row r="43" spans="1:6" x14ac:dyDescent="0.2">
      <c r="A43" s="207" t="s">
        <v>540</v>
      </c>
      <c r="B43" s="123" t="s">
        <v>593</v>
      </c>
      <c r="C43" s="46">
        <v>0</v>
      </c>
      <c r="D43" s="46">
        <v>0</v>
      </c>
      <c r="E43" s="46">
        <v>0</v>
      </c>
      <c r="F43" s="2"/>
    </row>
    <row r="44" spans="1:6" x14ac:dyDescent="0.2">
      <c r="A44" s="207" t="s">
        <v>541</v>
      </c>
      <c r="B44" s="123" t="s">
        <v>577</v>
      </c>
      <c r="C44" s="46">
        <v>0</v>
      </c>
      <c r="D44" s="46">
        <v>0</v>
      </c>
      <c r="E44" s="46">
        <v>0</v>
      </c>
      <c r="F44" s="2"/>
    </row>
    <row r="45" spans="1:6" x14ac:dyDescent="0.2">
      <c r="A45" s="204">
        <v>27</v>
      </c>
      <c r="B45" s="204" t="s">
        <v>542</v>
      </c>
      <c r="C45" s="46">
        <v>0</v>
      </c>
      <c r="D45" s="46">
        <v>0</v>
      </c>
      <c r="E45" s="46">
        <v>0</v>
      </c>
      <c r="F45" s="2"/>
    </row>
    <row r="46" spans="1:6" x14ac:dyDescent="0.2">
      <c r="A46" s="208"/>
      <c r="B46" s="125" t="s">
        <v>626</v>
      </c>
      <c r="C46" s="208"/>
      <c r="D46" s="208"/>
      <c r="E46" s="208"/>
      <c r="F46" s="2"/>
    </row>
    <row r="47" spans="1:6" ht="25.5" x14ac:dyDescent="0.2">
      <c r="A47" s="204">
        <v>28</v>
      </c>
      <c r="B47" s="332" t="s">
        <v>627</v>
      </c>
      <c r="C47" s="46">
        <v>0</v>
      </c>
      <c r="D47" s="46">
        <v>0</v>
      </c>
      <c r="E47" s="46">
        <v>0</v>
      </c>
      <c r="F47" s="2"/>
    </row>
    <row r="48" spans="1:6" ht="25.5" x14ac:dyDescent="0.2">
      <c r="A48" s="204">
        <v>29</v>
      </c>
      <c r="B48" s="332" t="s">
        <v>628</v>
      </c>
      <c r="C48" s="46">
        <v>0</v>
      </c>
      <c r="D48" s="46">
        <v>1001648.9718764939</v>
      </c>
      <c r="E48" s="46">
        <v>0</v>
      </c>
      <c r="F48" s="2"/>
    </row>
    <row r="49" spans="1:6" ht="38.25" x14ac:dyDescent="0.2">
      <c r="A49" s="204">
        <v>30</v>
      </c>
      <c r="B49" s="332" t="s">
        <v>629</v>
      </c>
      <c r="C49" s="46">
        <v>124073943.78542283</v>
      </c>
      <c r="D49" s="46">
        <v>120941729.43000831</v>
      </c>
      <c r="E49" s="46">
        <f>E39</f>
        <v>116886484.08145525</v>
      </c>
      <c r="F49" s="2"/>
    </row>
    <row r="50" spans="1:6" ht="38.25" x14ac:dyDescent="0.2">
      <c r="A50" s="209">
        <v>31</v>
      </c>
      <c r="B50" s="332" t="s">
        <v>630</v>
      </c>
      <c r="C50" s="265">
        <v>4.6391265669264978E-2</v>
      </c>
      <c r="D50" s="265">
        <v>4.6871756370770547E-2</v>
      </c>
      <c r="E50" s="265">
        <f>E41</f>
        <v>4.8358748431434777E-2</v>
      </c>
      <c r="F50" s="2"/>
    </row>
    <row r="51" spans="1:6" x14ac:dyDescent="0.2">
      <c r="D51" s="2"/>
      <c r="E51" s="2"/>
      <c r="F51" s="2"/>
    </row>
    <row r="52" spans="1:6" x14ac:dyDescent="0.2">
      <c r="A52" s="2"/>
      <c r="B52" s="2"/>
      <c r="C52" s="36"/>
      <c r="D52" s="2"/>
      <c r="E52" s="2"/>
      <c r="F52" s="2"/>
    </row>
    <row r="53" spans="1:6" x14ac:dyDescent="0.2">
      <c r="A53" s="2"/>
      <c r="B53" s="2"/>
      <c r="C53" s="36"/>
      <c r="D53" s="2"/>
      <c r="E53" s="2"/>
      <c r="F53" s="2"/>
    </row>
  </sheetData>
  <mergeCells count="2">
    <mergeCell ref="A1:K2"/>
    <mergeCell ref="C8:E8"/>
  </mergeCells>
  <pageMargins left="0.7" right="0.7" top="0.75" bottom="0.75" header="0.3" footer="0.3"/>
  <pageSetup paperSize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1813-9E79-4E75-B0E2-939E8658C652}">
  <dimension ref="A1:O41"/>
  <sheetViews>
    <sheetView showGridLines="0" zoomScaleNormal="100" workbookViewId="0">
      <selection activeCell="M38" sqref="M38"/>
    </sheetView>
  </sheetViews>
  <sheetFormatPr baseColWidth="10" defaultRowHeight="14.25" x14ac:dyDescent="0.2"/>
  <cols>
    <col min="1" max="1" width="12.5546875" customWidth="1"/>
    <col min="2" max="2" width="33.77734375" customWidth="1"/>
    <col min="3" max="3" width="17.21875" bestFit="1" customWidth="1"/>
    <col min="4" max="4" width="17.77734375" customWidth="1"/>
    <col min="5" max="5" width="18.6640625" customWidth="1"/>
    <col min="6" max="8" width="17.77734375" customWidth="1"/>
  </cols>
  <sheetData>
    <row r="1" spans="1:15" x14ac:dyDescent="0.2">
      <c r="A1" s="368" t="s">
        <v>127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8"/>
    </row>
    <row r="2" spans="1:15" x14ac:dyDescent="0.2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8"/>
    </row>
    <row r="3" spans="1:15" x14ac:dyDescent="0.2">
      <c r="A3" s="17" t="s">
        <v>679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idden="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118">
        <f>Dato</f>
        <v>44834</v>
      </c>
      <c r="K7" s="8"/>
      <c r="L7" s="8"/>
      <c r="M7" s="8"/>
      <c r="N7" s="8"/>
      <c r="O7" s="8"/>
    </row>
    <row r="8" spans="1:15" ht="14.25" customHeight="1" x14ac:dyDescent="0.2">
      <c r="B8" s="195"/>
      <c r="C8" s="193" t="s">
        <v>102</v>
      </c>
      <c r="D8" s="193" t="s">
        <v>103</v>
      </c>
      <c r="E8" s="193" t="s">
        <v>104</v>
      </c>
      <c r="F8" s="193" t="s">
        <v>105</v>
      </c>
      <c r="G8" s="193" t="s">
        <v>106</v>
      </c>
      <c r="H8" s="193" t="s">
        <v>107</v>
      </c>
      <c r="I8" s="193" t="s">
        <v>529</v>
      </c>
      <c r="J8" s="193" t="s">
        <v>530</v>
      </c>
      <c r="L8" s="8"/>
      <c r="M8" s="8"/>
      <c r="N8" s="8"/>
      <c r="O8" s="8"/>
    </row>
    <row r="9" spans="1:15" ht="14.25" customHeight="1" x14ac:dyDescent="0.2">
      <c r="A9" s="7"/>
      <c r="C9" s="411" t="s">
        <v>534</v>
      </c>
      <c r="D9" s="412"/>
      <c r="E9" s="412"/>
      <c r="F9" s="413"/>
      <c r="G9" s="411" t="s">
        <v>535</v>
      </c>
      <c r="H9" s="412"/>
      <c r="I9" s="412"/>
      <c r="J9" s="413"/>
    </row>
    <row r="10" spans="1:15" ht="14.25" hidden="1" customHeight="1" x14ac:dyDescent="0.2">
      <c r="A10" s="7"/>
      <c r="B10" s="196" t="s">
        <v>531</v>
      </c>
      <c r="C10" s="9" t="s">
        <v>532</v>
      </c>
      <c r="D10" s="194">
        <v>44651</v>
      </c>
      <c r="E10" s="194">
        <v>44561</v>
      </c>
      <c r="F10" s="194">
        <v>44469</v>
      </c>
      <c r="G10" s="194">
        <v>44377</v>
      </c>
      <c r="H10" s="194">
        <v>44651</v>
      </c>
      <c r="I10" s="194">
        <v>44561</v>
      </c>
      <c r="J10" s="194">
        <v>44469</v>
      </c>
      <c r="K10" s="194">
        <v>44377</v>
      </c>
    </row>
    <row r="11" spans="1:15" ht="14.25" hidden="1" customHeight="1" x14ac:dyDescent="0.2">
      <c r="A11" s="7"/>
      <c r="B11" s="7"/>
      <c r="C11" s="8"/>
      <c r="D11" s="8"/>
      <c r="E11" s="8"/>
      <c r="F11" s="8"/>
      <c r="G11" s="8"/>
    </row>
    <row r="12" spans="1:15" ht="14.25" customHeight="1" x14ac:dyDescent="0.2">
      <c r="A12" s="196" t="s">
        <v>531</v>
      </c>
      <c r="B12" s="9" t="s">
        <v>533</v>
      </c>
      <c r="C12" s="194">
        <v>44834</v>
      </c>
      <c r="D12" s="194">
        <v>44742</v>
      </c>
      <c r="E12" s="194">
        <v>44651</v>
      </c>
      <c r="F12" s="194">
        <v>44561</v>
      </c>
      <c r="G12" s="194">
        <v>44834</v>
      </c>
      <c r="H12" s="194">
        <v>44742</v>
      </c>
      <c r="I12" s="194">
        <v>44651</v>
      </c>
      <c r="J12" s="194">
        <v>44561</v>
      </c>
    </row>
    <row r="13" spans="1:15" s="198" customFormat="1" ht="14.25" customHeight="1" x14ac:dyDescent="0.2">
      <c r="A13" s="405" t="s">
        <v>404</v>
      </c>
      <c r="B13" s="406"/>
      <c r="C13" s="406"/>
      <c r="D13" s="406"/>
      <c r="E13" s="406"/>
      <c r="F13" s="406"/>
      <c r="G13" s="406"/>
      <c r="H13" s="406"/>
      <c r="I13" s="406"/>
      <c r="J13" s="406"/>
      <c r="K13" s="197"/>
      <c r="L13" s="197"/>
      <c r="M13" s="197"/>
      <c r="N13" s="197"/>
      <c r="O13" s="197"/>
    </row>
    <row r="14" spans="1:15" ht="14.25" customHeight="1" x14ac:dyDescent="0.2">
      <c r="A14" s="9">
        <v>1</v>
      </c>
      <c r="B14" s="9" t="s">
        <v>405</v>
      </c>
      <c r="C14" s="129"/>
      <c r="D14" s="129"/>
      <c r="E14" s="129"/>
      <c r="F14" s="129"/>
      <c r="G14" s="174">
        <v>2270472.378404391</v>
      </c>
      <c r="H14" s="174">
        <v>3165907.7340260423</v>
      </c>
      <c r="I14" s="174">
        <v>2469989.1146204951</v>
      </c>
      <c r="J14" s="174">
        <v>4249201.6785439262</v>
      </c>
      <c r="K14" s="8"/>
      <c r="L14" s="8"/>
      <c r="M14" s="8"/>
      <c r="N14" s="8"/>
      <c r="O14" s="8"/>
    </row>
    <row r="15" spans="1:15" x14ac:dyDescent="0.2">
      <c r="A15" s="407" t="s">
        <v>468</v>
      </c>
      <c r="B15" s="408"/>
      <c r="C15" s="408"/>
      <c r="D15" s="408"/>
      <c r="E15" s="408"/>
      <c r="F15" s="408"/>
      <c r="G15" s="408"/>
      <c r="H15" s="408"/>
      <c r="I15" s="408"/>
      <c r="J15" s="408"/>
      <c r="K15" s="8"/>
      <c r="L15" s="8"/>
      <c r="M15" s="8"/>
      <c r="N15" s="8"/>
      <c r="O15" s="8"/>
    </row>
    <row r="16" spans="1:15" ht="25.5" x14ac:dyDescent="0.2">
      <c r="A16" s="9">
        <v>2</v>
      </c>
      <c r="B16" s="9" t="s">
        <v>456</v>
      </c>
      <c r="C16" s="199">
        <v>0</v>
      </c>
      <c r="D16" s="199">
        <v>0</v>
      </c>
      <c r="E16" s="199">
        <v>0</v>
      </c>
      <c r="F16" s="199">
        <v>0</v>
      </c>
      <c r="G16" s="199"/>
      <c r="H16" s="199"/>
      <c r="I16" s="199"/>
      <c r="J16" s="199"/>
      <c r="K16" s="8"/>
      <c r="L16" s="8"/>
      <c r="M16" s="8"/>
      <c r="N16" s="8"/>
      <c r="O16" s="8"/>
    </row>
    <row r="17" spans="1:15" x14ac:dyDescent="0.2">
      <c r="A17" s="3">
        <v>3</v>
      </c>
      <c r="B17" s="10" t="s">
        <v>406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8"/>
      <c r="L17" s="8"/>
      <c r="M17" s="8"/>
      <c r="N17" s="8"/>
      <c r="O17" s="8"/>
    </row>
    <row r="18" spans="1:15" x14ac:dyDescent="0.2">
      <c r="A18" s="3">
        <v>4</v>
      </c>
      <c r="B18" s="10" t="s">
        <v>407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8"/>
      <c r="L18" s="8"/>
      <c r="M18" s="8"/>
      <c r="N18" s="8"/>
      <c r="O18" s="8"/>
    </row>
    <row r="19" spans="1:15" ht="25.5" x14ac:dyDescent="0.2">
      <c r="A19" s="9">
        <v>5</v>
      </c>
      <c r="B19" s="9" t="s">
        <v>408</v>
      </c>
      <c r="C19" s="199">
        <v>0</v>
      </c>
      <c r="D19" s="199">
        <v>0</v>
      </c>
      <c r="E19" s="199">
        <v>0</v>
      </c>
      <c r="F19" s="199">
        <v>0</v>
      </c>
      <c r="G19" s="199">
        <v>0</v>
      </c>
      <c r="H19" s="199">
        <v>0</v>
      </c>
      <c r="I19" s="199">
        <v>0</v>
      </c>
      <c r="J19" s="199">
        <v>0</v>
      </c>
      <c r="K19" s="8"/>
      <c r="L19" s="8"/>
      <c r="M19" s="8"/>
      <c r="N19" s="8"/>
      <c r="O19" s="8"/>
    </row>
    <row r="20" spans="1:15" ht="25.5" x14ac:dyDescent="0.2">
      <c r="A20" s="3">
        <v>6</v>
      </c>
      <c r="B20" s="10" t="s">
        <v>409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8"/>
      <c r="L20" s="8"/>
      <c r="M20" s="8"/>
      <c r="N20" s="8"/>
      <c r="O20" s="8"/>
    </row>
    <row r="21" spans="1:15" x14ac:dyDescent="0.2">
      <c r="A21" s="3">
        <v>7</v>
      </c>
      <c r="B21" s="10" t="s">
        <v>410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8"/>
      <c r="L21" s="8"/>
      <c r="M21" s="8"/>
      <c r="N21" s="8"/>
      <c r="O21" s="8"/>
    </row>
    <row r="22" spans="1:15" x14ac:dyDescent="0.2">
      <c r="A22" s="3">
        <v>8</v>
      </c>
      <c r="B22" s="10" t="s">
        <v>411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8"/>
      <c r="L22" s="8"/>
      <c r="M22" s="8"/>
      <c r="N22" s="8"/>
      <c r="O22" s="8"/>
    </row>
    <row r="23" spans="1:15" x14ac:dyDescent="0.2">
      <c r="A23" s="9">
        <v>9</v>
      </c>
      <c r="B23" s="9" t="s">
        <v>412</v>
      </c>
      <c r="C23" s="14"/>
      <c r="D23" s="14"/>
      <c r="E23" s="14"/>
      <c r="F23" s="14"/>
      <c r="G23" s="12">
        <v>0</v>
      </c>
      <c r="H23" s="12">
        <v>0</v>
      </c>
      <c r="I23" s="12">
        <v>0</v>
      </c>
      <c r="J23" s="12">
        <v>0</v>
      </c>
      <c r="K23" s="8"/>
      <c r="L23" s="8"/>
      <c r="M23" s="8"/>
      <c r="N23" s="8"/>
      <c r="O23" s="8"/>
    </row>
    <row r="24" spans="1:15" x14ac:dyDescent="0.2">
      <c r="A24" s="9">
        <v>10</v>
      </c>
      <c r="B24" s="9" t="s">
        <v>413</v>
      </c>
      <c r="C24" s="12">
        <v>2909834.9443766386</v>
      </c>
      <c r="D24" s="12">
        <v>3180164.4961838471</v>
      </c>
      <c r="E24" s="12">
        <v>2273614.1172164273</v>
      </c>
      <c r="F24" s="12">
        <v>3762468.5455576526</v>
      </c>
      <c r="G24" s="174">
        <v>2909834.9443766386</v>
      </c>
      <c r="H24" s="174">
        <v>3180164.4961838471</v>
      </c>
      <c r="I24" s="174">
        <v>2273614.1172164273</v>
      </c>
      <c r="J24" s="12">
        <v>3762468.5455576526</v>
      </c>
      <c r="K24" s="8"/>
      <c r="L24" s="8"/>
      <c r="M24" s="8"/>
      <c r="N24" s="8"/>
      <c r="O24" s="8"/>
    </row>
    <row r="25" spans="1:15" ht="25.5" x14ac:dyDescent="0.2">
      <c r="A25" s="3">
        <v>11</v>
      </c>
      <c r="B25" s="10" t="s">
        <v>476</v>
      </c>
      <c r="C25" s="175">
        <v>2840834.9443766386</v>
      </c>
      <c r="D25" s="175">
        <v>3180164.4961838471</v>
      </c>
      <c r="E25" s="175">
        <v>2236280.9922164273</v>
      </c>
      <c r="F25" s="175">
        <v>3510206.5455576526</v>
      </c>
      <c r="G25" s="175">
        <v>2840834.9443766386</v>
      </c>
      <c r="H25" s="175">
        <v>3180164.4961838471</v>
      </c>
      <c r="I25" s="175">
        <v>2236280.9922164273</v>
      </c>
      <c r="J25" s="13">
        <v>3510206.5455576526</v>
      </c>
      <c r="K25" s="8"/>
      <c r="L25" s="8"/>
      <c r="M25" s="8"/>
      <c r="N25" s="8"/>
      <c r="O25" s="8"/>
    </row>
    <row r="26" spans="1:15" ht="25.5" x14ac:dyDescent="0.2">
      <c r="A26" s="3">
        <v>12</v>
      </c>
      <c r="B26" s="10" t="s">
        <v>477</v>
      </c>
      <c r="C26" s="175">
        <v>69000</v>
      </c>
      <c r="D26" s="175">
        <v>0</v>
      </c>
      <c r="E26" s="175">
        <v>37333.125</v>
      </c>
      <c r="F26" s="175">
        <v>252262</v>
      </c>
      <c r="G26" s="175">
        <v>69000</v>
      </c>
      <c r="H26" s="175">
        <v>0</v>
      </c>
      <c r="I26" s="175">
        <v>37333.125</v>
      </c>
      <c r="J26" s="13">
        <v>252262</v>
      </c>
      <c r="K26" s="8"/>
      <c r="L26" s="8"/>
      <c r="M26" s="8"/>
      <c r="N26" s="8"/>
      <c r="O26" s="8"/>
    </row>
    <row r="27" spans="1:15" x14ac:dyDescent="0.2">
      <c r="A27" s="3">
        <v>13</v>
      </c>
      <c r="B27" s="10" t="s">
        <v>414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3">
        <v>0</v>
      </c>
      <c r="K27" s="8"/>
      <c r="L27" s="8"/>
      <c r="M27" s="8"/>
      <c r="N27" s="8"/>
      <c r="O27" s="8"/>
    </row>
    <row r="28" spans="1:15" ht="25.5" x14ac:dyDescent="0.2">
      <c r="A28" s="9">
        <v>14</v>
      </c>
      <c r="B28" s="9" t="s">
        <v>415</v>
      </c>
      <c r="C28" s="174">
        <v>125011.74933333333</v>
      </c>
      <c r="D28" s="174">
        <v>131482.61468</v>
      </c>
      <c r="E28" s="174">
        <v>166420.16422222223</v>
      </c>
      <c r="F28" s="174">
        <v>720824.50163000007</v>
      </c>
      <c r="G28" s="174">
        <v>118766.33333333333</v>
      </c>
      <c r="H28" s="174">
        <v>125006.89868</v>
      </c>
      <c r="I28" s="174">
        <v>160141.22222222222</v>
      </c>
      <c r="J28" s="12">
        <v>714836.70163000003</v>
      </c>
      <c r="K28" s="8"/>
      <c r="L28" s="8"/>
      <c r="M28" s="8"/>
      <c r="N28" s="8"/>
      <c r="O28" s="8"/>
    </row>
    <row r="29" spans="1:15" x14ac:dyDescent="0.2">
      <c r="A29" s="9">
        <v>15</v>
      </c>
      <c r="B29" s="9" t="s">
        <v>416</v>
      </c>
      <c r="C29" s="174">
        <v>857462.39751000004</v>
      </c>
      <c r="D29" s="174">
        <v>911733.66642999998</v>
      </c>
      <c r="E29" s="174">
        <v>803682.02836</v>
      </c>
      <c r="F29" s="174">
        <v>587265.16717000003</v>
      </c>
      <c r="G29" s="174">
        <v>857462.39751000004</v>
      </c>
      <c r="H29" s="174">
        <v>911733.66642999998</v>
      </c>
      <c r="I29" s="174">
        <v>803682.02836</v>
      </c>
      <c r="J29" s="12">
        <v>587265.16717000003</v>
      </c>
      <c r="K29" s="8"/>
      <c r="L29" s="8"/>
      <c r="M29" s="8"/>
      <c r="N29" s="8"/>
      <c r="O29" s="8"/>
    </row>
    <row r="30" spans="1:15" x14ac:dyDescent="0.2">
      <c r="A30" s="9">
        <v>16</v>
      </c>
      <c r="B30" s="11" t="s">
        <v>469</v>
      </c>
      <c r="C30" s="14"/>
      <c r="D30" s="14"/>
      <c r="E30" s="14"/>
      <c r="F30" s="14"/>
      <c r="G30" s="84">
        <v>3886063.6752199722</v>
      </c>
      <c r="H30" s="84">
        <v>4216905.0612938469</v>
      </c>
      <c r="I30" s="84">
        <v>3237437.3677986492</v>
      </c>
      <c r="J30" s="84">
        <v>5064570.4143576529</v>
      </c>
      <c r="K30" s="8"/>
      <c r="L30" s="8"/>
      <c r="M30" s="8"/>
      <c r="N30" s="8"/>
      <c r="O30" s="8"/>
    </row>
    <row r="31" spans="1:15" x14ac:dyDescent="0.2">
      <c r="A31" s="407" t="s">
        <v>470</v>
      </c>
      <c r="B31" s="408"/>
      <c r="C31" s="408"/>
      <c r="D31" s="408"/>
      <c r="E31" s="408"/>
      <c r="F31" s="408"/>
      <c r="G31" s="408"/>
      <c r="H31" s="408"/>
      <c r="I31" s="408"/>
      <c r="J31" s="408"/>
      <c r="K31" s="8"/>
      <c r="L31" s="8"/>
      <c r="M31" s="8"/>
      <c r="N31" s="8"/>
      <c r="O31" s="8"/>
    </row>
    <row r="32" spans="1:15" ht="25.5" x14ac:dyDescent="0.2">
      <c r="A32" s="9">
        <v>17</v>
      </c>
      <c r="B32" s="9" t="s">
        <v>478</v>
      </c>
      <c r="C32" s="174">
        <v>0</v>
      </c>
      <c r="D32" s="174">
        <v>0</v>
      </c>
      <c r="E32" s="174">
        <v>0</v>
      </c>
      <c r="F32" s="12">
        <v>0</v>
      </c>
      <c r="G32" s="174">
        <v>0</v>
      </c>
      <c r="H32" s="174">
        <v>0</v>
      </c>
      <c r="I32" s="174">
        <v>0</v>
      </c>
      <c r="J32" s="12">
        <v>0</v>
      </c>
      <c r="K32" s="8"/>
      <c r="L32" s="8"/>
      <c r="M32" s="8"/>
      <c r="N32" s="8"/>
      <c r="O32" s="8"/>
    </row>
    <row r="33" spans="1:15" x14ac:dyDescent="0.2">
      <c r="A33" s="9">
        <v>18</v>
      </c>
      <c r="B33" s="9" t="s">
        <v>475</v>
      </c>
      <c r="C33" s="174">
        <v>487422.19574</v>
      </c>
      <c r="D33" s="174">
        <v>531046.53515000001</v>
      </c>
      <c r="E33" s="174">
        <v>469345.41154000006</v>
      </c>
      <c r="F33" s="12">
        <v>413295.59991999995</v>
      </c>
      <c r="G33" s="174">
        <v>243711.09787</v>
      </c>
      <c r="H33" s="174">
        <v>265523.26757500001</v>
      </c>
      <c r="I33" s="174">
        <v>234672.70577000003</v>
      </c>
      <c r="J33" s="12">
        <v>206647.79995999997</v>
      </c>
      <c r="K33" s="8"/>
      <c r="L33" s="8"/>
      <c r="M33" s="8"/>
      <c r="N33" s="8"/>
      <c r="O33" s="8"/>
    </row>
    <row r="34" spans="1:15" x14ac:dyDescent="0.2">
      <c r="A34" s="9">
        <v>19</v>
      </c>
      <c r="B34" s="9" t="s">
        <v>471</v>
      </c>
      <c r="C34" s="174">
        <v>2171539.5739615564</v>
      </c>
      <c r="D34" s="174">
        <v>992617.8925760854</v>
      </c>
      <c r="E34" s="174">
        <v>691404.21156741376</v>
      </c>
      <c r="F34" s="12">
        <v>732991.74204435956</v>
      </c>
      <c r="G34" s="174">
        <v>2171539.5739615564</v>
      </c>
      <c r="H34" s="174">
        <v>992617.8925760854</v>
      </c>
      <c r="I34" s="174">
        <v>691404.21156741376</v>
      </c>
      <c r="J34" s="12">
        <v>732991.74204435956</v>
      </c>
      <c r="K34" s="8"/>
      <c r="L34" s="8"/>
      <c r="M34" s="8"/>
      <c r="N34" s="8"/>
      <c r="O34" s="8"/>
    </row>
    <row r="35" spans="1:15" ht="20.25" customHeight="1" x14ac:dyDescent="0.2">
      <c r="A35" s="11">
        <v>20</v>
      </c>
      <c r="B35" s="11" t="s">
        <v>472</v>
      </c>
      <c r="C35" s="84">
        <v>2658961.7697015563</v>
      </c>
      <c r="D35" s="84">
        <v>1523664.4277260853</v>
      </c>
      <c r="E35" s="84">
        <v>1160749.6231074138</v>
      </c>
      <c r="F35" s="84">
        <v>1146287.3419643594</v>
      </c>
      <c r="G35" s="84">
        <v>2415250.6718315566</v>
      </c>
      <c r="H35" s="84">
        <v>1258141.1601510854</v>
      </c>
      <c r="I35" s="84">
        <v>926076.91733741376</v>
      </c>
      <c r="J35" s="84">
        <v>939639.54200435954</v>
      </c>
      <c r="K35" s="8"/>
      <c r="L35" s="8"/>
      <c r="M35" s="8"/>
      <c r="N35" s="8"/>
      <c r="O35" s="8"/>
    </row>
    <row r="36" spans="1:15" ht="16.5" customHeight="1" x14ac:dyDescent="0.2">
      <c r="A36" s="409" t="s">
        <v>417</v>
      </c>
      <c r="B36" s="410"/>
      <c r="C36" s="410"/>
      <c r="D36" s="410"/>
      <c r="E36" s="410"/>
      <c r="F36" s="410"/>
      <c r="G36" s="410"/>
      <c r="H36" s="410"/>
      <c r="I36" s="410"/>
      <c r="J36" s="410"/>
      <c r="K36" s="8"/>
      <c r="L36" s="8"/>
      <c r="M36" s="8"/>
      <c r="N36" s="8"/>
      <c r="O36" s="8"/>
    </row>
    <row r="37" spans="1:15" x14ac:dyDescent="0.2">
      <c r="A37" s="9">
        <v>21</v>
      </c>
      <c r="B37" s="11" t="s">
        <v>474</v>
      </c>
      <c r="C37" s="14"/>
      <c r="D37" s="14"/>
      <c r="E37" s="14"/>
      <c r="F37" s="14"/>
      <c r="G37" s="15">
        <v>2270472.378404391</v>
      </c>
      <c r="H37" s="15">
        <v>3165907.7340260423</v>
      </c>
      <c r="I37" s="15">
        <v>2469989.1146204951</v>
      </c>
      <c r="J37" s="15">
        <v>4249201.6785439262</v>
      </c>
      <c r="K37" s="8"/>
      <c r="L37" s="8"/>
      <c r="M37" s="8"/>
      <c r="N37" s="8"/>
      <c r="O37" s="8"/>
    </row>
    <row r="38" spans="1:15" x14ac:dyDescent="0.2">
      <c r="A38" s="9">
        <v>22</v>
      </c>
      <c r="B38" s="11" t="s">
        <v>473</v>
      </c>
      <c r="C38" s="14"/>
      <c r="D38" s="14"/>
      <c r="E38" s="14"/>
      <c r="F38" s="14"/>
      <c r="G38" s="15">
        <v>1470813.0033884156</v>
      </c>
      <c r="H38" s="15">
        <v>2958763.9011427616</v>
      </c>
      <c r="I38" s="15">
        <v>2311360.4504612354</v>
      </c>
      <c r="J38" s="15">
        <v>4124930.8723532935</v>
      </c>
      <c r="K38" s="8"/>
      <c r="L38" s="8"/>
      <c r="M38" s="8"/>
      <c r="N38" s="8"/>
      <c r="O38" s="8"/>
    </row>
    <row r="39" spans="1:15" x14ac:dyDescent="0.2">
      <c r="A39" s="9">
        <v>23</v>
      </c>
      <c r="B39" s="11" t="s">
        <v>428</v>
      </c>
      <c r="C39" s="14"/>
      <c r="D39" s="14"/>
      <c r="E39" s="14"/>
      <c r="F39" s="14"/>
      <c r="G39" s="338">
        <v>1.5436852769004243</v>
      </c>
      <c r="H39" s="338">
        <v>1.0700102609752931</v>
      </c>
      <c r="I39" s="338">
        <v>1.0686299984615577</v>
      </c>
      <c r="J39" s="338">
        <v>1.0301267609170226</v>
      </c>
      <c r="K39" s="8"/>
      <c r="L39" s="8"/>
      <c r="M39" s="8"/>
      <c r="N39" s="8"/>
      <c r="O39" s="8"/>
    </row>
    <row r="40" spans="1:15" x14ac:dyDescent="0.2">
      <c r="A40" s="7"/>
      <c r="B40" s="7"/>
      <c r="C40" s="7"/>
      <c r="D40" s="7"/>
      <c r="E40" s="7"/>
      <c r="F40" s="99"/>
      <c r="G40" s="7"/>
      <c r="H40" s="7"/>
      <c r="I40" s="7"/>
      <c r="J40" s="7"/>
      <c r="K40" s="8"/>
      <c r="L40" s="8"/>
      <c r="M40" s="8"/>
      <c r="N40" s="8"/>
      <c r="O40" s="8"/>
    </row>
    <row r="41" spans="1:1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</sheetData>
  <mergeCells count="7">
    <mergeCell ref="A1:N2"/>
    <mergeCell ref="A13:J13"/>
    <mergeCell ref="A15:J15"/>
    <mergeCell ref="A31:J31"/>
    <mergeCell ref="A36:J36"/>
    <mergeCell ref="C9:F9"/>
    <mergeCell ref="G9:J9"/>
  </mergeCells>
  <pageMargins left="0.7" right="0.7" top="0.75" bottom="0.75" header="0.3" footer="0.3"/>
  <pageSetup paperSize="9" scale="46" orientation="portrait" horizontalDpi="1200" verticalDpi="1200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511ED-12C0-4839-B354-195E76FE7989}">
  <dimension ref="A1:Q46"/>
  <sheetViews>
    <sheetView showGridLines="0" workbookViewId="0">
      <selection activeCell="L33" sqref="L33"/>
    </sheetView>
  </sheetViews>
  <sheetFormatPr baseColWidth="10" defaultRowHeight="14.25" x14ac:dyDescent="0.2"/>
  <cols>
    <col min="2" max="2" width="32.5546875" customWidth="1"/>
    <col min="7" max="7" width="12.21875" style="291" bestFit="1" customWidth="1"/>
    <col min="8" max="9" width="12.21875" bestFit="1" customWidth="1"/>
  </cols>
  <sheetData>
    <row r="1" spans="1:17" x14ac:dyDescent="0.2">
      <c r="A1" s="368" t="s">
        <v>519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</row>
    <row r="2" spans="1:17" x14ac:dyDescent="0.2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</row>
    <row r="3" spans="1:17" x14ac:dyDescent="0.2">
      <c r="A3" s="17" t="s">
        <v>680</v>
      </c>
      <c r="B3" s="2"/>
      <c r="C3" s="2"/>
      <c r="D3" s="2"/>
      <c r="E3" s="2"/>
      <c r="F3" s="2"/>
      <c r="G3" s="292"/>
      <c r="H3" s="2"/>
      <c r="I3" s="2"/>
      <c r="J3" s="2"/>
      <c r="K3" s="2"/>
      <c r="L3" s="2"/>
      <c r="M3" s="2"/>
      <c r="N3" s="2"/>
      <c r="O3" s="2"/>
      <c r="P3" s="2"/>
      <c r="Q3" s="2"/>
    </row>
    <row r="7" spans="1:17" x14ac:dyDescent="0.2">
      <c r="A7" s="251"/>
      <c r="B7" s="251"/>
      <c r="C7" s="251"/>
      <c r="D7" s="251"/>
      <c r="E7" s="251"/>
      <c r="F7" s="251"/>
      <c r="G7" s="268">
        <v>44834</v>
      </c>
      <c r="H7" s="268">
        <v>44742</v>
      </c>
      <c r="I7" s="268">
        <v>44651</v>
      </c>
    </row>
    <row r="8" spans="1:17" ht="14.25" customHeight="1" x14ac:dyDescent="0.2">
      <c r="A8" s="417" t="s">
        <v>562</v>
      </c>
      <c r="B8" s="418"/>
      <c r="C8" s="421" t="s">
        <v>664</v>
      </c>
      <c r="D8" s="422"/>
      <c r="E8" s="422"/>
      <c r="F8" s="423"/>
      <c r="G8" s="424" t="s">
        <v>665</v>
      </c>
      <c r="H8" s="424" t="s">
        <v>665</v>
      </c>
      <c r="I8" s="424" t="s">
        <v>665</v>
      </c>
    </row>
    <row r="9" spans="1:17" ht="25.5" x14ac:dyDescent="0.2">
      <c r="A9" s="419"/>
      <c r="B9" s="420"/>
      <c r="C9" s="335" t="s">
        <v>666</v>
      </c>
      <c r="D9" s="335" t="s">
        <v>667</v>
      </c>
      <c r="E9" s="335" t="s">
        <v>668</v>
      </c>
      <c r="F9" s="335" t="s">
        <v>669</v>
      </c>
      <c r="G9" s="425"/>
      <c r="H9" s="425"/>
      <c r="I9" s="425"/>
    </row>
    <row r="10" spans="1:17" ht="14.25" customHeight="1" x14ac:dyDescent="0.2">
      <c r="A10" s="414" t="s">
        <v>631</v>
      </c>
      <c r="B10" s="415"/>
      <c r="C10" s="415"/>
      <c r="D10" s="416"/>
      <c r="E10" s="414"/>
      <c r="F10" s="415"/>
      <c r="G10" s="415"/>
      <c r="H10" s="415"/>
      <c r="I10" s="416"/>
    </row>
    <row r="11" spans="1:17" x14ac:dyDescent="0.2">
      <c r="A11" s="196">
        <v>1</v>
      </c>
      <c r="B11" s="333" t="s">
        <v>632</v>
      </c>
      <c r="C11" s="12">
        <v>5849110.6398799997</v>
      </c>
      <c r="D11" s="12">
        <v>0</v>
      </c>
      <c r="E11" s="12">
        <v>0</v>
      </c>
      <c r="F11" s="12">
        <v>808866.05686000001</v>
      </c>
      <c r="G11" s="12">
        <v>6657976.6967399996</v>
      </c>
      <c r="H11" s="12">
        <v>6422809.6620999994</v>
      </c>
      <c r="I11" s="12">
        <v>6436071.3549499996</v>
      </c>
    </row>
    <row r="12" spans="1:17" x14ac:dyDescent="0.2">
      <c r="A12" s="269">
        <v>2</v>
      </c>
      <c r="B12" s="334" t="s">
        <v>125</v>
      </c>
      <c r="C12" s="13">
        <v>5849110.6398799997</v>
      </c>
      <c r="D12" s="13">
        <v>0</v>
      </c>
      <c r="E12" s="13">
        <v>0</v>
      </c>
      <c r="F12" s="13">
        <v>808866.05686000001</v>
      </c>
      <c r="G12" s="13">
        <v>6657976.6967399996</v>
      </c>
      <c r="H12" s="13">
        <v>6422809.6620999994</v>
      </c>
      <c r="I12" s="13">
        <v>6436071.3549499996</v>
      </c>
    </row>
    <row r="13" spans="1:17" x14ac:dyDescent="0.2">
      <c r="A13" s="269">
        <v>3</v>
      </c>
      <c r="B13" s="335" t="s">
        <v>633</v>
      </c>
      <c r="C13" s="14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</row>
    <row r="14" spans="1:17" x14ac:dyDescent="0.2">
      <c r="A14" s="196">
        <v>4</v>
      </c>
      <c r="B14" s="333" t="s">
        <v>634</v>
      </c>
      <c r="C14" s="14"/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17" x14ac:dyDescent="0.2">
      <c r="A15" s="269">
        <v>5</v>
      </c>
      <c r="B15" s="335" t="s">
        <v>406</v>
      </c>
      <c r="C15" s="14"/>
      <c r="D15" s="13">
        <v>0</v>
      </c>
      <c r="E15" s="13">
        <v>0</v>
      </c>
      <c r="F15" s="13">
        <v>0</v>
      </c>
      <c r="G15" s="13">
        <v>0</v>
      </c>
      <c r="H15" s="12">
        <v>0</v>
      </c>
      <c r="I15" s="12">
        <v>0</v>
      </c>
    </row>
    <row r="16" spans="1:17" x14ac:dyDescent="0.2">
      <c r="A16" s="269">
        <v>6</v>
      </c>
      <c r="B16" s="335" t="s">
        <v>407</v>
      </c>
      <c r="C16" s="14"/>
      <c r="D16" s="13">
        <v>0</v>
      </c>
      <c r="E16" s="13">
        <v>0</v>
      </c>
      <c r="F16" s="13">
        <v>0</v>
      </c>
      <c r="G16" s="13">
        <v>0</v>
      </c>
      <c r="H16" s="12">
        <v>0</v>
      </c>
      <c r="I16" s="12">
        <v>0</v>
      </c>
    </row>
    <row r="17" spans="1:9" x14ac:dyDescent="0.2">
      <c r="A17" s="196">
        <v>7</v>
      </c>
      <c r="B17" s="333" t="s">
        <v>635</v>
      </c>
      <c r="C17" s="14"/>
      <c r="D17" s="12">
        <v>10613066.154646832</v>
      </c>
      <c r="E17" s="12">
        <v>10833362.98248489</v>
      </c>
      <c r="F17" s="12">
        <v>88982310.263885632</v>
      </c>
      <c r="G17" s="12">
        <v>94398991.755128071</v>
      </c>
      <c r="H17" s="12">
        <v>96727476.84443897</v>
      </c>
      <c r="I17" s="12">
        <v>93352292.228157759</v>
      </c>
    </row>
    <row r="18" spans="1:9" x14ac:dyDescent="0.2">
      <c r="A18" s="269">
        <v>8</v>
      </c>
      <c r="B18" s="335" t="s">
        <v>636</v>
      </c>
      <c r="C18" s="14"/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1:9" ht="25.5" x14ac:dyDescent="0.2">
      <c r="A19" s="269">
        <v>9</v>
      </c>
      <c r="B19" s="335" t="s">
        <v>637</v>
      </c>
      <c r="C19" s="14"/>
      <c r="D19" s="13">
        <v>10613066.154646832</v>
      </c>
      <c r="E19" s="13">
        <v>10833362.98248489</v>
      </c>
      <c r="F19" s="13">
        <v>88982310.263885632</v>
      </c>
      <c r="G19" s="13">
        <v>94398991.755128071</v>
      </c>
      <c r="H19" s="13">
        <v>96727476.84443897</v>
      </c>
      <c r="I19" s="13">
        <v>93352292.228157759</v>
      </c>
    </row>
    <row r="20" spans="1:9" x14ac:dyDescent="0.2">
      <c r="A20" s="196">
        <v>10</v>
      </c>
      <c r="B20" s="333" t="s">
        <v>638</v>
      </c>
      <c r="C20" s="14"/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x14ac:dyDescent="0.2">
      <c r="A21" s="196">
        <v>11</v>
      </c>
      <c r="B21" s="333" t="s">
        <v>639</v>
      </c>
      <c r="C21" s="12">
        <v>2656562.6577829779</v>
      </c>
      <c r="D21" s="12">
        <v>778144.75897999993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x14ac:dyDescent="0.2">
      <c r="A22" s="269">
        <v>12</v>
      </c>
      <c r="B22" s="335" t="s">
        <v>640</v>
      </c>
      <c r="C22" s="13">
        <v>2656562.6577829779</v>
      </c>
      <c r="D22" s="14"/>
      <c r="E22" s="14"/>
      <c r="F22" s="14"/>
      <c r="G22" s="14"/>
      <c r="H22" s="14"/>
      <c r="I22" s="14"/>
    </row>
    <row r="23" spans="1:9" ht="25.5" x14ac:dyDescent="0.2">
      <c r="A23" s="269">
        <v>13</v>
      </c>
      <c r="B23" s="335" t="s">
        <v>641</v>
      </c>
      <c r="C23" s="14"/>
      <c r="D23" s="270">
        <v>778144.75897999993</v>
      </c>
      <c r="E23" s="270">
        <v>0</v>
      </c>
      <c r="F23" s="270">
        <v>0</v>
      </c>
      <c r="G23" s="270">
        <v>0</v>
      </c>
      <c r="H23" s="270">
        <v>0</v>
      </c>
      <c r="I23" s="270">
        <v>0</v>
      </c>
    </row>
    <row r="24" spans="1:9" x14ac:dyDescent="0.2">
      <c r="A24" s="271">
        <v>14</v>
      </c>
      <c r="B24" s="336" t="s">
        <v>642</v>
      </c>
      <c r="C24" s="14"/>
      <c r="D24" s="14"/>
      <c r="E24" s="14"/>
      <c r="F24" s="14"/>
      <c r="G24" s="272">
        <v>101056968.45186807</v>
      </c>
      <c r="H24" s="272">
        <v>103150286.50653897</v>
      </c>
      <c r="I24" s="272">
        <v>99788363.583107755</v>
      </c>
    </row>
    <row r="25" spans="1:9" ht="14.25" customHeight="1" x14ac:dyDescent="0.2">
      <c r="A25" s="414" t="s">
        <v>643</v>
      </c>
      <c r="B25" s="415"/>
      <c r="C25" s="415"/>
      <c r="D25" s="416"/>
      <c r="E25" s="414"/>
      <c r="F25" s="415"/>
      <c r="G25" s="415"/>
      <c r="H25" s="415"/>
      <c r="I25" s="416"/>
    </row>
    <row r="26" spans="1:9" ht="25.5" x14ac:dyDescent="0.2">
      <c r="A26" s="196">
        <v>15</v>
      </c>
      <c r="B26" s="333" t="s">
        <v>644</v>
      </c>
      <c r="C26" s="14"/>
      <c r="D26" s="14"/>
      <c r="E26" s="14"/>
      <c r="F26" s="14"/>
      <c r="G26" s="273">
        <v>5162310.048746991</v>
      </c>
      <c r="H26" s="273">
        <v>6770457.6730210222</v>
      </c>
      <c r="I26" s="273">
        <v>9725772.9525000006</v>
      </c>
    </row>
    <row r="27" spans="1:9" ht="38.25" x14ac:dyDescent="0.2">
      <c r="A27" s="196" t="s">
        <v>563</v>
      </c>
      <c r="B27" s="333" t="s">
        <v>645</v>
      </c>
      <c r="C27" s="14"/>
      <c r="D27" s="12">
        <v>0</v>
      </c>
      <c r="E27" s="12">
        <v>0</v>
      </c>
      <c r="F27" s="12">
        <v>93032529.545925498</v>
      </c>
      <c r="G27" s="12">
        <v>79077650.114036664</v>
      </c>
      <c r="H27" s="12">
        <v>76632788.921774223</v>
      </c>
      <c r="I27" s="12">
        <v>92155883.949999988</v>
      </c>
    </row>
    <row r="28" spans="1:9" ht="25.5" x14ac:dyDescent="0.2">
      <c r="A28" s="196">
        <v>16</v>
      </c>
      <c r="B28" s="333" t="s">
        <v>646</v>
      </c>
      <c r="C28" s="14"/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x14ac:dyDescent="0.2">
      <c r="A29" s="196">
        <v>17</v>
      </c>
      <c r="B29" s="333" t="s">
        <v>647</v>
      </c>
      <c r="C29" s="14"/>
      <c r="D29" s="12">
        <v>1315380.4223202229</v>
      </c>
      <c r="E29" s="12">
        <v>16809.702300000012</v>
      </c>
      <c r="F29" s="12">
        <v>1516836.8094020039</v>
      </c>
      <c r="G29" s="12">
        <v>1147716.9773343205</v>
      </c>
      <c r="H29" s="12">
        <v>2232896.8795450628</v>
      </c>
      <c r="I29" s="12">
        <v>208491.87401378114</v>
      </c>
    </row>
    <row r="30" spans="1:9" ht="51" x14ac:dyDescent="0.2">
      <c r="A30" s="269">
        <v>18</v>
      </c>
      <c r="B30" s="335" t="s">
        <v>648</v>
      </c>
      <c r="C30" s="14"/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1:9" ht="38.25" x14ac:dyDescent="0.2">
      <c r="A31" s="269">
        <v>19</v>
      </c>
      <c r="B31" s="335" t="s">
        <v>649</v>
      </c>
      <c r="C31" s="14"/>
      <c r="D31" s="13">
        <v>1310158.572710223</v>
      </c>
      <c r="E31" s="13">
        <v>0</v>
      </c>
      <c r="F31" s="13">
        <v>0</v>
      </c>
      <c r="G31" s="13">
        <v>131015.85727102231</v>
      </c>
      <c r="H31" s="13">
        <v>203208.70157708629</v>
      </c>
      <c r="I31" s="13">
        <v>155117</v>
      </c>
    </row>
    <row r="32" spans="1:9" ht="63.75" x14ac:dyDescent="0.2">
      <c r="A32" s="269">
        <v>20</v>
      </c>
      <c r="B32" s="335" t="s">
        <v>650</v>
      </c>
      <c r="C32" s="14"/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1:9" ht="38.25" x14ac:dyDescent="0.2">
      <c r="A33" s="269">
        <v>21</v>
      </c>
      <c r="B33" s="335" t="s">
        <v>651</v>
      </c>
      <c r="C33" s="14"/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</row>
    <row r="34" spans="1:9" x14ac:dyDescent="0.2">
      <c r="A34" s="269">
        <v>22</v>
      </c>
      <c r="B34" s="335" t="s">
        <v>652</v>
      </c>
      <c r="C34" s="14"/>
      <c r="D34" s="13">
        <v>5221</v>
      </c>
      <c r="E34" s="13">
        <v>16809.702300000012</v>
      </c>
      <c r="F34" s="13">
        <v>1460432.7579819947</v>
      </c>
      <c r="G34" s="13">
        <v>960297</v>
      </c>
      <c r="H34" s="13">
        <v>1975880</v>
      </c>
      <c r="I34" s="13">
        <v>0</v>
      </c>
    </row>
    <row r="35" spans="1:9" ht="38.25" x14ac:dyDescent="0.2">
      <c r="A35" s="269">
        <v>23</v>
      </c>
      <c r="B35" s="335" t="s">
        <v>651</v>
      </c>
      <c r="C35" s="14"/>
      <c r="D35" s="13">
        <v>5221</v>
      </c>
      <c r="E35" s="13">
        <v>16809.702300000012</v>
      </c>
      <c r="F35" s="13">
        <v>1460432.7579819947</v>
      </c>
      <c r="G35" s="13">
        <v>960297</v>
      </c>
      <c r="H35" s="13">
        <v>1975880</v>
      </c>
      <c r="I35" s="13">
        <v>0</v>
      </c>
    </row>
    <row r="36" spans="1:9" ht="51" x14ac:dyDescent="0.2">
      <c r="A36" s="269">
        <v>24</v>
      </c>
      <c r="B36" s="335" t="s">
        <v>653</v>
      </c>
      <c r="C36" s="14"/>
      <c r="D36" s="13">
        <v>0</v>
      </c>
      <c r="E36" s="13">
        <v>0</v>
      </c>
      <c r="F36" s="13">
        <v>56404.051420000003</v>
      </c>
      <c r="G36" s="13">
        <v>56404.051420000003</v>
      </c>
      <c r="H36" s="13">
        <v>53807.3</v>
      </c>
      <c r="I36" s="13">
        <v>53375</v>
      </c>
    </row>
    <row r="37" spans="1:9" x14ac:dyDescent="0.2">
      <c r="A37" s="196">
        <v>25</v>
      </c>
      <c r="B37" s="337" t="s">
        <v>663</v>
      </c>
      <c r="C37" s="14"/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</row>
    <row r="38" spans="1:9" x14ac:dyDescent="0.2">
      <c r="A38" s="196">
        <v>26</v>
      </c>
      <c r="B38" s="333" t="s">
        <v>654</v>
      </c>
      <c r="C38" s="14"/>
      <c r="D38" s="274">
        <v>6312345.0238215607</v>
      </c>
      <c r="E38" s="274">
        <v>0</v>
      </c>
      <c r="F38" s="274">
        <v>61271.272260000005</v>
      </c>
      <c r="G38" s="274">
        <v>3787873.8254452161</v>
      </c>
      <c r="H38" s="274">
        <v>3265588.1502913022</v>
      </c>
      <c r="I38" s="274">
        <v>2841171</v>
      </c>
    </row>
    <row r="39" spans="1:9" x14ac:dyDescent="0.2">
      <c r="A39" s="196">
        <v>27</v>
      </c>
      <c r="B39" s="333" t="s">
        <v>655</v>
      </c>
      <c r="C39" s="14"/>
      <c r="D39" s="275"/>
      <c r="E39" s="275"/>
      <c r="F39" s="273">
        <v>0</v>
      </c>
      <c r="G39" s="273">
        <v>0</v>
      </c>
      <c r="H39" s="273">
        <v>0</v>
      </c>
      <c r="I39" s="273">
        <v>0</v>
      </c>
    </row>
    <row r="40" spans="1:9" ht="38.25" x14ac:dyDescent="0.2">
      <c r="A40" s="269">
        <v>28</v>
      </c>
      <c r="B40" s="335" t="s">
        <v>656</v>
      </c>
      <c r="C40" s="14"/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</row>
    <row r="41" spans="1:9" x14ac:dyDescent="0.2">
      <c r="A41" s="269">
        <v>29</v>
      </c>
      <c r="B41" s="335" t="s">
        <v>657</v>
      </c>
      <c r="C41" s="14"/>
      <c r="D41" s="276">
        <v>3521246.1390969879</v>
      </c>
      <c r="E41" s="275"/>
      <c r="F41" s="275"/>
      <c r="G41" s="276">
        <v>3521246.1390969879</v>
      </c>
      <c r="H41" s="276">
        <v>3051281.9522845889</v>
      </c>
      <c r="I41" s="277">
        <v>2327148</v>
      </c>
    </row>
    <row r="42" spans="1:9" ht="25.5" x14ac:dyDescent="0.2">
      <c r="A42" s="269">
        <v>30</v>
      </c>
      <c r="B42" s="335" t="s">
        <v>658</v>
      </c>
      <c r="C42" s="14"/>
      <c r="D42" s="276">
        <v>2644873.3961645723</v>
      </c>
      <c r="E42" s="275"/>
      <c r="F42" s="275"/>
      <c r="G42" s="276">
        <v>132243.66980822862</v>
      </c>
      <c r="H42" s="276">
        <v>93765.846616713286</v>
      </c>
      <c r="I42" s="277">
        <v>446175</v>
      </c>
    </row>
    <row r="43" spans="1:9" ht="25.5" x14ac:dyDescent="0.2">
      <c r="A43" s="269">
        <v>31</v>
      </c>
      <c r="B43" s="335" t="s">
        <v>659</v>
      </c>
      <c r="C43" s="14"/>
      <c r="D43" s="13">
        <v>146225.48856</v>
      </c>
      <c r="E43" s="13">
        <v>0</v>
      </c>
      <c r="F43" s="13">
        <v>61271.272260000005</v>
      </c>
      <c r="G43" s="276">
        <v>134384.01653999998</v>
      </c>
      <c r="H43" s="276">
        <v>120540.35139000001</v>
      </c>
      <c r="I43" s="277">
        <v>67848</v>
      </c>
    </row>
    <row r="44" spans="1:9" x14ac:dyDescent="0.2">
      <c r="A44" s="196">
        <v>32</v>
      </c>
      <c r="B44" s="333" t="s">
        <v>660</v>
      </c>
      <c r="C44" s="14"/>
      <c r="D44" s="273">
        <v>914972.39751000004</v>
      </c>
      <c r="E44" s="273">
        <v>0</v>
      </c>
      <c r="F44" s="273">
        <v>0</v>
      </c>
      <c r="G44" s="273">
        <v>45748.619875500008</v>
      </c>
      <c r="H44" s="273">
        <v>45586.683321500001</v>
      </c>
      <c r="I44" s="273">
        <v>40184.101418000006</v>
      </c>
    </row>
    <row r="45" spans="1:9" x14ac:dyDescent="0.2">
      <c r="A45" s="271">
        <v>33</v>
      </c>
      <c r="B45" s="336" t="s">
        <v>661</v>
      </c>
      <c r="C45" s="14"/>
      <c r="D45" s="275"/>
      <c r="E45" s="275"/>
      <c r="F45" s="275"/>
      <c r="G45" s="278">
        <v>89221299.585438699</v>
      </c>
      <c r="H45" s="278">
        <v>88947318.307953119</v>
      </c>
      <c r="I45" s="278">
        <v>104971503.87793177</v>
      </c>
    </row>
    <row r="46" spans="1:9" x14ac:dyDescent="0.2">
      <c r="A46" s="271">
        <v>34</v>
      </c>
      <c r="B46" s="336" t="s">
        <v>662</v>
      </c>
      <c r="C46" s="14"/>
      <c r="D46" s="275"/>
      <c r="E46" s="275"/>
      <c r="F46" s="275"/>
      <c r="G46" s="279">
        <v>1.132655194683591</v>
      </c>
      <c r="H46" s="279">
        <v>1.1596784306572614</v>
      </c>
      <c r="I46" s="279">
        <v>0.95062335868931302</v>
      </c>
    </row>
  </sheetData>
  <mergeCells count="10">
    <mergeCell ref="A10:D10"/>
    <mergeCell ref="E10:I10"/>
    <mergeCell ref="A25:D25"/>
    <mergeCell ref="E25:I25"/>
    <mergeCell ref="A1:Q2"/>
    <mergeCell ref="A8:B9"/>
    <mergeCell ref="C8:F8"/>
    <mergeCell ref="H8:H9"/>
    <mergeCell ref="I8:I9"/>
    <mergeCell ref="G8:G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DCAA6-51DC-41F7-8FA6-237A04932ABE}">
  <dimension ref="A1:Q66"/>
  <sheetViews>
    <sheetView showGridLines="0" zoomScaleNormal="100" workbookViewId="0">
      <selection activeCell="M35" sqref="M35"/>
    </sheetView>
  </sheetViews>
  <sheetFormatPr baseColWidth="10" defaultRowHeight="14.25" x14ac:dyDescent="0.2"/>
  <cols>
    <col min="2" max="2" width="35.88671875" customWidth="1"/>
    <col min="3" max="3" width="13.88671875" bestFit="1" customWidth="1"/>
    <col min="4" max="4" width="12.5546875" customWidth="1"/>
    <col min="5" max="5" width="12.77734375" bestFit="1" customWidth="1"/>
    <col min="7" max="7" width="12.77734375" bestFit="1" customWidth="1"/>
    <col min="9" max="9" width="12.77734375" bestFit="1" customWidth="1"/>
  </cols>
  <sheetData>
    <row r="1" spans="1:17" x14ac:dyDescent="0.2">
      <c r="A1" s="368" t="s">
        <v>438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2"/>
    </row>
    <row r="2" spans="1:17" x14ac:dyDescent="0.2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2"/>
    </row>
    <row r="3" spans="1:17" x14ac:dyDescent="0.2">
      <c r="A3" s="17" t="s">
        <v>681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116">
        <f>Dato</f>
        <v>44834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1" customHeight="1" x14ac:dyDescent="0.2">
      <c r="A7" s="382" t="s">
        <v>527</v>
      </c>
      <c r="B7" s="382"/>
      <c r="C7" s="382"/>
      <c r="D7" s="382"/>
      <c r="E7" s="382"/>
      <c r="F7" s="382"/>
      <c r="G7" s="382"/>
      <c r="H7" s="382"/>
      <c r="I7" s="382"/>
      <c r="J7" s="382"/>
      <c r="K7" s="2"/>
      <c r="L7" s="2"/>
      <c r="M7" s="2"/>
      <c r="N7" s="2"/>
      <c r="O7" s="2"/>
      <c r="P7" s="2"/>
      <c r="Q7" s="2"/>
    </row>
    <row r="8" spans="1:17" ht="57" customHeight="1" x14ac:dyDescent="0.2">
      <c r="A8" s="19"/>
      <c r="B8" s="19"/>
      <c r="C8" s="426" t="s">
        <v>439</v>
      </c>
      <c r="D8" s="427"/>
      <c r="E8" s="426" t="s">
        <v>440</v>
      </c>
      <c r="F8" s="427"/>
      <c r="G8" s="426" t="s">
        <v>441</v>
      </c>
      <c r="H8" s="427"/>
      <c r="I8" s="426" t="s">
        <v>442</v>
      </c>
      <c r="J8" s="428"/>
      <c r="K8" s="2"/>
      <c r="L8" s="2"/>
      <c r="M8" s="2"/>
      <c r="N8" s="2"/>
      <c r="O8" s="2"/>
      <c r="P8" s="2"/>
      <c r="Q8" s="2"/>
    </row>
    <row r="9" spans="1:17" ht="47.25" customHeight="1" x14ac:dyDescent="0.2">
      <c r="A9" s="19"/>
      <c r="B9" s="19"/>
      <c r="C9" s="20"/>
      <c r="D9" s="18" t="s">
        <v>443</v>
      </c>
      <c r="E9" s="20"/>
      <c r="F9" s="18" t="s">
        <v>443</v>
      </c>
      <c r="G9" s="20"/>
      <c r="H9" s="18" t="s">
        <v>444</v>
      </c>
      <c r="I9" s="20"/>
      <c r="J9" s="21" t="s">
        <v>444</v>
      </c>
      <c r="K9" s="2"/>
      <c r="L9" s="2"/>
      <c r="M9" s="2"/>
      <c r="N9" s="2"/>
      <c r="O9" s="2"/>
      <c r="P9" s="2"/>
      <c r="Q9" s="2"/>
    </row>
    <row r="10" spans="1:17" x14ac:dyDescent="0.2">
      <c r="A10" s="22"/>
      <c r="B10" s="22"/>
      <c r="C10" s="22" t="s">
        <v>89</v>
      </c>
      <c r="D10" s="22" t="s">
        <v>91</v>
      </c>
      <c r="E10" s="22" t="s">
        <v>92</v>
      </c>
      <c r="F10" s="22" t="s">
        <v>93</v>
      </c>
      <c r="G10" s="22" t="s">
        <v>94</v>
      </c>
      <c r="H10" s="22" t="s">
        <v>96</v>
      </c>
      <c r="I10" s="22" t="s">
        <v>97</v>
      </c>
      <c r="J10" s="23" t="s">
        <v>98</v>
      </c>
      <c r="K10" s="2"/>
      <c r="L10" s="2"/>
      <c r="M10" s="2"/>
      <c r="N10" s="2"/>
      <c r="O10" s="2"/>
      <c r="P10" s="2"/>
      <c r="Q10" s="2"/>
    </row>
    <row r="11" spans="1:17" x14ac:dyDescent="0.2">
      <c r="A11" s="290" t="s">
        <v>89</v>
      </c>
      <c r="B11" s="289" t="s">
        <v>466</v>
      </c>
      <c r="C11" s="282">
        <v>116836109.56815431</v>
      </c>
      <c r="D11" s="286"/>
      <c r="E11" s="283"/>
      <c r="F11" s="287"/>
      <c r="G11" s="280">
        <v>7399909.0398924872</v>
      </c>
      <c r="H11" s="286"/>
      <c r="I11" s="284"/>
      <c r="J11" s="283"/>
      <c r="L11" s="31"/>
      <c r="M11" s="2"/>
      <c r="N11" s="2"/>
      <c r="O11" s="2"/>
      <c r="P11" s="2"/>
      <c r="Q11" s="2"/>
    </row>
    <row r="12" spans="1:17" x14ac:dyDescent="0.2">
      <c r="A12" s="24" t="s">
        <v>91</v>
      </c>
      <c r="B12" s="26" t="s">
        <v>418</v>
      </c>
      <c r="C12" s="25">
        <v>0</v>
      </c>
      <c r="D12" s="281"/>
      <c r="E12" s="25">
        <v>0</v>
      </c>
      <c r="F12" s="190"/>
      <c r="G12" s="190">
        <v>56404.051419999996</v>
      </c>
      <c r="H12" s="281"/>
      <c r="I12" s="281">
        <v>56404.051419999996</v>
      </c>
      <c r="J12" s="25"/>
      <c r="K12" s="120"/>
      <c r="L12" s="2"/>
      <c r="M12" s="2"/>
      <c r="N12" s="2"/>
      <c r="O12" s="2"/>
      <c r="P12" s="2"/>
      <c r="Q12" s="2"/>
    </row>
    <row r="13" spans="1:17" x14ac:dyDescent="0.2">
      <c r="A13" s="24" t="s">
        <v>92</v>
      </c>
      <c r="B13" s="26" t="s">
        <v>419</v>
      </c>
      <c r="C13" s="25">
        <v>20465318.740770787</v>
      </c>
      <c r="D13" s="281"/>
      <c r="E13" s="25">
        <v>20465318.740770787</v>
      </c>
      <c r="F13" s="190"/>
      <c r="G13" s="190">
        <v>2125312.5414260002</v>
      </c>
      <c r="H13" s="281"/>
      <c r="I13" s="281">
        <v>2125312.5414260002</v>
      </c>
      <c r="J13" s="25"/>
      <c r="K13" s="31"/>
      <c r="L13" s="2"/>
      <c r="M13" s="2"/>
      <c r="N13" s="2"/>
      <c r="O13" s="2"/>
      <c r="P13" s="2"/>
      <c r="Q13" s="2"/>
    </row>
    <row r="14" spans="1:17" x14ac:dyDescent="0.2">
      <c r="A14" s="24" t="s">
        <v>93</v>
      </c>
      <c r="B14" s="27" t="s">
        <v>445</v>
      </c>
      <c r="C14" s="25">
        <v>8468670.9724000003</v>
      </c>
      <c r="D14" s="281"/>
      <c r="E14" s="25">
        <v>8468670.9724000003</v>
      </c>
      <c r="F14" s="190"/>
      <c r="G14" s="190">
        <v>0</v>
      </c>
      <c r="H14" s="281"/>
      <c r="I14" s="281">
        <v>0</v>
      </c>
      <c r="J14" s="25"/>
      <c r="K14" s="31"/>
      <c r="L14" s="2"/>
      <c r="M14" s="2"/>
      <c r="N14" s="2"/>
      <c r="O14" s="2"/>
      <c r="P14" s="2"/>
      <c r="Q14" s="2"/>
    </row>
    <row r="15" spans="1:17" x14ac:dyDescent="0.2">
      <c r="A15" s="24" t="s">
        <v>94</v>
      </c>
      <c r="B15" s="27" t="s">
        <v>446</v>
      </c>
      <c r="C15" s="25">
        <v>0</v>
      </c>
      <c r="D15" s="281"/>
      <c r="E15" s="25">
        <v>0</v>
      </c>
      <c r="F15" s="190"/>
      <c r="G15" s="190">
        <v>0</v>
      </c>
      <c r="H15" s="281"/>
      <c r="I15" s="281">
        <v>0</v>
      </c>
      <c r="J15" s="25"/>
      <c r="K15" s="31"/>
      <c r="L15" s="2"/>
      <c r="M15" s="2"/>
      <c r="N15" s="2"/>
      <c r="O15" s="2"/>
      <c r="P15" s="2"/>
      <c r="Q15" s="2"/>
    </row>
    <row r="16" spans="1:17" x14ac:dyDescent="0.2">
      <c r="A16" s="24" t="s">
        <v>95</v>
      </c>
      <c r="B16" s="27" t="s">
        <v>447</v>
      </c>
      <c r="C16" s="25">
        <v>11996647.768370785</v>
      </c>
      <c r="D16" s="281"/>
      <c r="E16" s="25">
        <v>11996647.768370785</v>
      </c>
      <c r="F16" s="190"/>
      <c r="G16" s="190">
        <v>2125312.5414260002</v>
      </c>
      <c r="H16" s="281"/>
      <c r="I16" s="281">
        <v>2125312.5414260002</v>
      </c>
      <c r="J16" s="25"/>
      <c r="K16" s="31"/>
      <c r="L16" s="2"/>
      <c r="M16" s="2"/>
      <c r="N16" s="2"/>
      <c r="O16" s="2"/>
      <c r="P16" s="2"/>
      <c r="Q16" s="2"/>
    </row>
    <row r="17" spans="1:17" x14ac:dyDescent="0.2">
      <c r="A17" s="24" t="s">
        <v>96</v>
      </c>
      <c r="B17" s="27" t="s">
        <v>448</v>
      </c>
      <c r="C17" s="25">
        <v>0</v>
      </c>
      <c r="D17" s="281"/>
      <c r="E17" s="25">
        <v>0</v>
      </c>
      <c r="F17" s="190"/>
      <c r="G17" s="190">
        <v>0</v>
      </c>
      <c r="H17" s="281"/>
      <c r="I17" s="281">
        <v>0</v>
      </c>
      <c r="J17" s="25"/>
      <c r="K17" s="31"/>
      <c r="L17" s="2"/>
      <c r="M17" s="2"/>
      <c r="N17" s="2"/>
      <c r="O17" s="2"/>
      <c r="P17" s="2"/>
      <c r="Q17" s="2"/>
    </row>
    <row r="18" spans="1:17" x14ac:dyDescent="0.2">
      <c r="A18" s="24" t="s">
        <v>97</v>
      </c>
      <c r="B18" s="121" t="s">
        <v>449</v>
      </c>
      <c r="C18" s="25">
        <v>0</v>
      </c>
      <c r="D18" s="281"/>
      <c r="E18" s="25">
        <v>0</v>
      </c>
      <c r="F18" s="190"/>
      <c r="G18" s="190">
        <v>0</v>
      </c>
      <c r="H18" s="281"/>
      <c r="I18" s="281">
        <v>0</v>
      </c>
      <c r="J18" s="25"/>
      <c r="K18" s="31"/>
      <c r="L18" s="2"/>
      <c r="M18" s="2"/>
      <c r="N18" s="2"/>
      <c r="O18" s="2"/>
      <c r="P18" s="2"/>
      <c r="Q18" s="2"/>
    </row>
    <row r="19" spans="1:17" s="251" customFormat="1" x14ac:dyDescent="0.2">
      <c r="A19" s="298">
        <v>100</v>
      </c>
      <c r="B19" s="312" t="s">
        <v>564</v>
      </c>
      <c r="C19" s="25">
        <v>93851240.516518205</v>
      </c>
      <c r="D19" s="281"/>
      <c r="E19" s="288"/>
      <c r="F19" s="285"/>
      <c r="G19" s="190">
        <v>688983.4619718045</v>
      </c>
      <c r="H19" s="281"/>
      <c r="I19" s="317"/>
      <c r="J19" s="288"/>
      <c r="K19" s="31"/>
      <c r="L19" s="252"/>
      <c r="M19" s="252"/>
      <c r="N19" s="252"/>
      <c r="O19" s="252"/>
      <c r="P19" s="252"/>
      <c r="Q19" s="252"/>
    </row>
    <row r="20" spans="1:17" s="251" customFormat="1" x14ac:dyDescent="0.2">
      <c r="A20" s="298">
        <v>110</v>
      </c>
      <c r="B20" s="300" t="s">
        <v>565</v>
      </c>
      <c r="C20" s="25">
        <v>93851240.516518205</v>
      </c>
      <c r="D20" s="281"/>
      <c r="E20" s="288"/>
      <c r="F20" s="285"/>
      <c r="G20" s="190">
        <v>688983.4619718045</v>
      </c>
      <c r="H20" s="281"/>
      <c r="I20" s="317"/>
      <c r="J20" s="288"/>
      <c r="K20" s="31"/>
      <c r="L20" s="252"/>
      <c r="M20" s="252"/>
      <c r="N20" s="252"/>
      <c r="O20" s="252"/>
      <c r="P20" s="252"/>
      <c r="Q20" s="252"/>
    </row>
    <row r="21" spans="1:17" x14ac:dyDescent="0.2">
      <c r="A21" s="28" t="s">
        <v>100</v>
      </c>
      <c r="B21" s="128" t="s">
        <v>467</v>
      </c>
      <c r="C21" s="30">
        <v>2519550.310865317</v>
      </c>
      <c r="D21" s="318"/>
      <c r="E21" s="319"/>
      <c r="F21" s="320"/>
      <c r="G21" s="321">
        <v>4529208.9850746822</v>
      </c>
      <c r="H21" s="318"/>
      <c r="I21" s="322"/>
      <c r="J21" s="319"/>
      <c r="K21" s="31"/>
      <c r="L21" s="2"/>
      <c r="M21" s="2"/>
      <c r="N21" s="2"/>
      <c r="O21" s="2"/>
      <c r="P21" s="2"/>
      <c r="Q21" s="2"/>
    </row>
    <row r="22" spans="1:17" x14ac:dyDescent="0.2">
      <c r="A22" s="2"/>
      <c r="B22" s="2"/>
      <c r="C22" s="31"/>
      <c r="D22" s="31"/>
      <c r="E22" s="31"/>
      <c r="F22" s="31"/>
      <c r="G22" s="31"/>
      <c r="H22" s="31"/>
      <c r="I22" s="31"/>
      <c r="J22" s="31"/>
      <c r="K22" s="31"/>
      <c r="L22" s="2"/>
      <c r="M22" s="2"/>
      <c r="N22" s="2"/>
      <c r="O22" s="2"/>
      <c r="P22" s="2"/>
      <c r="Q22" s="2"/>
    </row>
    <row r="23" spans="1:17" x14ac:dyDescent="0.2">
      <c r="A23" s="2"/>
      <c r="B23" s="2"/>
      <c r="C23" s="31"/>
      <c r="D23" s="31"/>
      <c r="E23" s="31"/>
      <c r="F23" s="31"/>
      <c r="G23" s="31"/>
      <c r="H23" s="31"/>
      <c r="I23" s="31"/>
      <c r="J23" s="31"/>
      <c r="K23" s="31"/>
      <c r="L23" s="2"/>
      <c r="M23" s="2"/>
      <c r="N23" s="2"/>
      <c r="O23" s="2"/>
      <c r="P23" s="2"/>
      <c r="Q23" s="2"/>
    </row>
    <row r="24" spans="1:17" x14ac:dyDescent="0.2">
      <c r="A24" s="311">
        <v>44742</v>
      </c>
      <c r="B24" s="292"/>
      <c r="C24" s="292"/>
      <c r="D24" s="292"/>
      <c r="E24" s="292"/>
      <c r="F24" s="292"/>
      <c r="G24" s="292"/>
      <c r="H24" s="292"/>
      <c r="I24" s="292"/>
      <c r="J24" s="292"/>
      <c r="K24" s="31"/>
      <c r="L24" s="2"/>
      <c r="M24" s="2"/>
      <c r="N24" s="2"/>
      <c r="O24" s="2"/>
      <c r="P24" s="2"/>
      <c r="Q24" s="2"/>
    </row>
    <row r="25" spans="1:17" ht="19.5" customHeight="1" x14ac:dyDescent="0.2">
      <c r="A25" s="382" t="s">
        <v>527</v>
      </c>
      <c r="B25" s="382"/>
      <c r="C25" s="382"/>
      <c r="D25" s="382"/>
      <c r="E25" s="382"/>
      <c r="F25" s="382"/>
      <c r="G25" s="382"/>
      <c r="H25" s="382"/>
      <c r="I25" s="382"/>
      <c r="J25" s="382"/>
      <c r="K25" s="31"/>
      <c r="L25" s="2"/>
      <c r="M25" s="2"/>
      <c r="N25" s="2"/>
      <c r="O25" s="2"/>
      <c r="P25" s="2"/>
      <c r="Q25" s="2"/>
    </row>
    <row r="26" spans="1:17" ht="53.25" customHeight="1" x14ac:dyDescent="0.2">
      <c r="A26" s="294"/>
      <c r="B26" s="294"/>
      <c r="C26" s="426" t="s">
        <v>439</v>
      </c>
      <c r="D26" s="427"/>
      <c r="E26" s="426" t="s">
        <v>440</v>
      </c>
      <c r="F26" s="427"/>
      <c r="G26" s="426" t="s">
        <v>441</v>
      </c>
      <c r="H26" s="427"/>
      <c r="I26" s="426" t="s">
        <v>442</v>
      </c>
      <c r="J26" s="428"/>
      <c r="K26" s="2"/>
      <c r="L26" s="2"/>
      <c r="M26" s="2"/>
      <c r="N26" s="2"/>
      <c r="O26" s="2"/>
      <c r="P26" s="2"/>
      <c r="Q26" s="2"/>
    </row>
    <row r="27" spans="1:17" ht="48.75" customHeight="1" x14ac:dyDescent="0.2">
      <c r="A27" s="294"/>
      <c r="B27" s="294"/>
      <c r="C27" s="360"/>
      <c r="D27" s="293" t="s">
        <v>443</v>
      </c>
      <c r="E27" s="360"/>
      <c r="F27" s="293" t="s">
        <v>443</v>
      </c>
      <c r="G27" s="360"/>
      <c r="H27" s="293" t="s">
        <v>444</v>
      </c>
      <c r="I27" s="360"/>
      <c r="J27" s="295" t="s">
        <v>444</v>
      </c>
      <c r="K27" s="2"/>
      <c r="L27" s="2"/>
      <c r="M27" s="2"/>
      <c r="N27" s="2"/>
      <c r="O27" s="2"/>
      <c r="P27" s="2"/>
      <c r="Q27" s="2"/>
    </row>
    <row r="28" spans="1:17" x14ac:dyDescent="0.2">
      <c r="A28" s="296"/>
      <c r="B28" s="296"/>
      <c r="C28" s="296" t="s">
        <v>89</v>
      </c>
      <c r="D28" s="296" t="s">
        <v>91</v>
      </c>
      <c r="E28" s="296" t="s">
        <v>92</v>
      </c>
      <c r="F28" s="296" t="s">
        <v>93</v>
      </c>
      <c r="G28" s="296" t="s">
        <v>94</v>
      </c>
      <c r="H28" s="296" t="s">
        <v>96</v>
      </c>
      <c r="I28" s="296" t="s">
        <v>97</v>
      </c>
      <c r="J28" s="297" t="s">
        <v>98</v>
      </c>
      <c r="K28" s="2"/>
      <c r="L28" s="2"/>
      <c r="M28" s="2"/>
      <c r="N28" s="2"/>
      <c r="O28" s="2"/>
      <c r="P28" s="2"/>
      <c r="Q28" s="2"/>
    </row>
    <row r="29" spans="1:17" x14ac:dyDescent="0.2">
      <c r="A29" s="290" t="s">
        <v>89</v>
      </c>
      <c r="B29" s="289" t="s">
        <v>466</v>
      </c>
      <c r="C29" s="282">
        <v>113019507.16711819</v>
      </c>
      <c r="D29" s="286"/>
      <c r="E29" s="283"/>
      <c r="F29" s="287"/>
      <c r="G29" s="280">
        <v>7477847.39381292</v>
      </c>
      <c r="H29" s="286"/>
      <c r="I29" s="284"/>
      <c r="J29" s="283"/>
      <c r="K29" s="2"/>
      <c r="L29" s="2"/>
      <c r="M29" s="2"/>
      <c r="N29" s="2"/>
      <c r="O29" s="2"/>
      <c r="P29" s="2"/>
      <c r="Q29" s="2"/>
    </row>
    <row r="30" spans="1:17" x14ac:dyDescent="0.2">
      <c r="A30" s="298" t="s">
        <v>91</v>
      </c>
      <c r="B30" s="299" t="s">
        <v>418</v>
      </c>
      <c r="C30" s="25">
        <v>0</v>
      </c>
      <c r="D30" s="281"/>
      <c r="E30" s="25">
        <v>0</v>
      </c>
      <c r="F30" s="190"/>
      <c r="G30" s="190">
        <v>53807.3</v>
      </c>
      <c r="H30" s="281"/>
      <c r="I30" s="281">
        <v>53807.3</v>
      </c>
      <c r="J30" s="25"/>
      <c r="K30" s="2"/>
      <c r="L30" s="2"/>
      <c r="M30" s="2"/>
      <c r="N30" s="2"/>
      <c r="O30" s="2"/>
      <c r="P30" s="2"/>
      <c r="Q30" s="2"/>
    </row>
    <row r="31" spans="1:17" x14ac:dyDescent="0.2">
      <c r="A31" s="298" t="s">
        <v>92</v>
      </c>
      <c r="B31" s="299" t="s">
        <v>419</v>
      </c>
      <c r="C31" s="25">
        <v>17505943.292477898</v>
      </c>
      <c r="D31" s="281"/>
      <c r="E31" s="25">
        <v>17505943.292477898</v>
      </c>
      <c r="F31" s="190"/>
      <c r="G31" s="190">
        <v>2978529.7637831997</v>
      </c>
      <c r="H31" s="281"/>
      <c r="I31" s="281">
        <v>2978529.7637831997</v>
      </c>
      <c r="J31" s="25"/>
      <c r="K31" s="2"/>
      <c r="L31" s="2"/>
      <c r="M31" s="2"/>
      <c r="N31" s="2"/>
      <c r="O31" s="2"/>
      <c r="P31" s="2"/>
      <c r="Q31" s="2"/>
    </row>
    <row r="32" spans="1:17" x14ac:dyDescent="0.2">
      <c r="A32" s="298" t="s">
        <v>93</v>
      </c>
      <c r="B32" s="300" t="s">
        <v>445</v>
      </c>
      <c r="C32" s="25">
        <v>9095951.7308999989</v>
      </c>
      <c r="D32" s="281"/>
      <c r="E32" s="25">
        <v>9095951.7308999989</v>
      </c>
      <c r="F32" s="190"/>
      <c r="G32" s="190">
        <v>176338.97186399999</v>
      </c>
      <c r="H32" s="281"/>
      <c r="I32" s="281">
        <v>176338.97186399999</v>
      </c>
      <c r="J32" s="25"/>
      <c r="K32" s="2"/>
      <c r="L32" s="2"/>
      <c r="M32" s="2"/>
      <c r="N32" s="2"/>
      <c r="O32" s="2"/>
      <c r="P32" s="2"/>
      <c r="Q32" s="2"/>
    </row>
    <row r="33" spans="1:17" x14ac:dyDescent="0.2">
      <c r="A33" s="298" t="s">
        <v>94</v>
      </c>
      <c r="B33" s="300" t="s">
        <v>446</v>
      </c>
      <c r="C33" s="25">
        <v>0</v>
      </c>
      <c r="D33" s="281"/>
      <c r="E33" s="25">
        <v>0</v>
      </c>
      <c r="F33" s="190"/>
      <c r="G33" s="190">
        <v>0</v>
      </c>
      <c r="H33" s="281"/>
      <c r="I33" s="281">
        <v>0</v>
      </c>
      <c r="J33" s="25"/>
      <c r="K33" s="2"/>
      <c r="L33" s="2"/>
      <c r="M33" s="2"/>
      <c r="N33" s="2"/>
      <c r="O33" s="2"/>
      <c r="P33" s="2"/>
      <c r="Q33" s="2"/>
    </row>
    <row r="34" spans="1:17" x14ac:dyDescent="0.2">
      <c r="A34" s="298" t="s">
        <v>95</v>
      </c>
      <c r="B34" s="300" t="s">
        <v>447</v>
      </c>
      <c r="C34" s="25">
        <v>8409991.5615778975</v>
      </c>
      <c r="D34" s="281"/>
      <c r="E34" s="25">
        <v>8409991.5615778975</v>
      </c>
      <c r="F34" s="190"/>
      <c r="G34" s="190">
        <v>2802190.7919191997</v>
      </c>
      <c r="H34" s="281"/>
      <c r="I34" s="281">
        <v>2802190.7919191997</v>
      </c>
      <c r="J34" s="25"/>
      <c r="K34" s="2"/>
      <c r="L34" s="2"/>
      <c r="M34" s="2"/>
      <c r="N34" s="2"/>
      <c r="O34" s="2"/>
      <c r="P34" s="2"/>
      <c r="Q34" s="2"/>
    </row>
    <row r="35" spans="1:17" x14ac:dyDescent="0.2">
      <c r="A35" s="298" t="s">
        <v>96</v>
      </c>
      <c r="B35" s="300" t="s">
        <v>448</v>
      </c>
      <c r="C35" s="25">
        <v>0</v>
      </c>
      <c r="D35" s="281"/>
      <c r="E35" s="25">
        <v>0</v>
      </c>
      <c r="F35" s="190"/>
      <c r="G35" s="190">
        <v>0</v>
      </c>
      <c r="H35" s="281"/>
      <c r="I35" s="281">
        <v>0</v>
      </c>
      <c r="J35" s="25"/>
      <c r="K35" s="2"/>
      <c r="L35" s="2"/>
      <c r="M35" s="2"/>
      <c r="N35" s="2"/>
      <c r="O35" s="2"/>
      <c r="P35" s="2"/>
      <c r="Q35" s="2"/>
    </row>
    <row r="36" spans="1:17" x14ac:dyDescent="0.2">
      <c r="A36" s="298" t="s">
        <v>97</v>
      </c>
      <c r="B36" s="313" t="s">
        <v>449</v>
      </c>
      <c r="C36" s="25">
        <v>0</v>
      </c>
      <c r="D36" s="281"/>
      <c r="E36" s="25">
        <v>0</v>
      </c>
      <c r="F36" s="190"/>
      <c r="G36" s="190">
        <v>0</v>
      </c>
      <c r="H36" s="281"/>
      <c r="I36" s="281">
        <v>0</v>
      </c>
      <c r="J36" s="25"/>
      <c r="K36" s="2"/>
      <c r="L36" s="2"/>
      <c r="M36" s="2"/>
      <c r="N36" s="2"/>
      <c r="O36" s="2"/>
      <c r="P36" s="2"/>
      <c r="Q36" s="2"/>
    </row>
    <row r="37" spans="1:17" x14ac:dyDescent="0.2">
      <c r="A37" s="298">
        <v>100</v>
      </c>
      <c r="B37" s="312" t="s">
        <v>564</v>
      </c>
      <c r="C37" s="25">
        <v>92448393.081400961</v>
      </c>
      <c r="D37" s="281"/>
      <c r="E37" s="288"/>
      <c r="F37" s="285"/>
      <c r="G37" s="190">
        <v>781162.54603904486</v>
      </c>
      <c r="H37" s="281"/>
      <c r="I37" s="317"/>
      <c r="J37" s="288"/>
      <c r="K37" s="2"/>
      <c r="L37" s="2"/>
      <c r="M37" s="2"/>
      <c r="N37" s="2"/>
      <c r="O37" s="2"/>
      <c r="P37" s="2"/>
      <c r="Q37" s="2"/>
    </row>
    <row r="38" spans="1:17" x14ac:dyDescent="0.2">
      <c r="A38" s="298">
        <v>110</v>
      </c>
      <c r="B38" s="300" t="s">
        <v>565</v>
      </c>
      <c r="C38" s="25">
        <v>92448393.081400961</v>
      </c>
      <c r="D38" s="281"/>
      <c r="E38" s="288"/>
      <c r="F38" s="285"/>
      <c r="G38" s="190">
        <v>781162.54603904486</v>
      </c>
      <c r="H38" s="281"/>
      <c r="I38" s="317"/>
      <c r="J38" s="288"/>
      <c r="K38" s="2"/>
      <c r="L38" s="2"/>
      <c r="M38" s="2"/>
      <c r="N38" s="2"/>
      <c r="O38" s="2"/>
      <c r="P38" s="2"/>
      <c r="Q38" s="2"/>
    </row>
    <row r="39" spans="1:17" x14ac:dyDescent="0.2">
      <c r="A39" s="301" t="s">
        <v>100</v>
      </c>
      <c r="B39" s="315" t="s">
        <v>467</v>
      </c>
      <c r="C39" s="30">
        <v>3065170.7932393239</v>
      </c>
      <c r="D39" s="318"/>
      <c r="E39" s="319"/>
      <c r="F39" s="320"/>
      <c r="G39" s="321">
        <v>3664347.7839906756</v>
      </c>
      <c r="H39" s="318"/>
      <c r="I39" s="322"/>
      <c r="J39" s="319"/>
      <c r="K39" s="2"/>
      <c r="L39" s="2"/>
      <c r="M39" s="2"/>
      <c r="N39" s="2"/>
      <c r="O39" s="2"/>
      <c r="P39" s="2"/>
      <c r="Q39" s="2"/>
    </row>
    <row r="40" spans="1:17" x14ac:dyDescent="0.2">
      <c r="K40" s="2"/>
      <c r="L40" s="2"/>
      <c r="M40" s="2"/>
      <c r="N40" s="2"/>
      <c r="O40" s="2"/>
      <c r="P40" s="2"/>
      <c r="Q40" s="2"/>
    </row>
    <row r="41" spans="1:17" x14ac:dyDescent="0.2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311">
        <v>44651</v>
      </c>
      <c r="B42" s="292"/>
      <c r="C42" s="292"/>
      <c r="D42" s="292"/>
      <c r="E42" s="292"/>
      <c r="F42" s="292"/>
      <c r="G42" s="292"/>
      <c r="H42" s="292"/>
      <c r="I42" s="292"/>
      <c r="J42" s="292"/>
      <c r="K42" s="2"/>
      <c r="L42" s="2"/>
      <c r="M42" s="2"/>
      <c r="N42" s="2"/>
      <c r="O42" s="2"/>
      <c r="P42" s="2"/>
      <c r="Q42" s="2"/>
    </row>
    <row r="43" spans="1:17" x14ac:dyDescent="0.2">
      <c r="A43" s="341" t="s">
        <v>527</v>
      </c>
      <c r="B43" s="341"/>
      <c r="C43" s="341"/>
      <c r="D43" s="341"/>
      <c r="E43" s="341"/>
      <c r="F43" s="341"/>
      <c r="G43" s="341"/>
      <c r="H43" s="341"/>
      <c r="I43" s="341"/>
      <c r="J43" s="341"/>
      <c r="K43" s="2"/>
      <c r="L43" s="2"/>
      <c r="M43" s="2"/>
      <c r="N43" s="2"/>
      <c r="O43" s="2"/>
      <c r="P43" s="2"/>
      <c r="Q43" s="2"/>
    </row>
    <row r="44" spans="1:17" ht="51" customHeight="1" x14ac:dyDescent="0.2">
      <c r="A44" s="294"/>
      <c r="B44" s="294"/>
      <c r="C44" s="431" t="s">
        <v>439</v>
      </c>
      <c r="D44" s="427"/>
      <c r="E44" s="431" t="s">
        <v>440</v>
      </c>
      <c r="F44" s="427"/>
      <c r="G44" s="431" t="s">
        <v>441</v>
      </c>
      <c r="H44" s="427"/>
      <c r="I44" s="431" t="s">
        <v>442</v>
      </c>
      <c r="J44" s="428"/>
      <c r="K44" s="2"/>
      <c r="L44" s="2"/>
      <c r="M44" s="2"/>
      <c r="N44" s="2"/>
      <c r="O44" s="2"/>
      <c r="P44" s="2"/>
      <c r="Q44" s="2"/>
    </row>
    <row r="45" spans="1:17" ht="51" x14ac:dyDescent="0.2">
      <c r="A45" s="294"/>
      <c r="B45" s="294"/>
      <c r="C45" s="360"/>
      <c r="D45" s="293" t="s">
        <v>443</v>
      </c>
      <c r="E45" s="360"/>
      <c r="F45" s="293" t="s">
        <v>443</v>
      </c>
      <c r="G45" s="360"/>
      <c r="H45" s="293" t="s">
        <v>444</v>
      </c>
      <c r="I45" s="360"/>
      <c r="J45" s="295" t="s">
        <v>444</v>
      </c>
      <c r="K45" s="2"/>
      <c r="L45" s="2"/>
      <c r="M45" s="2"/>
      <c r="N45" s="2"/>
      <c r="O45" s="2"/>
      <c r="P45" s="2"/>
      <c r="Q45" s="2"/>
    </row>
    <row r="46" spans="1:17" x14ac:dyDescent="0.2">
      <c r="A46" s="296"/>
      <c r="B46" s="296"/>
      <c r="C46" s="296" t="s">
        <v>89</v>
      </c>
      <c r="D46" s="296" t="s">
        <v>91</v>
      </c>
      <c r="E46" s="296" t="s">
        <v>92</v>
      </c>
      <c r="F46" s="296" t="s">
        <v>93</v>
      </c>
      <c r="G46" s="296" t="s">
        <v>94</v>
      </c>
      <c r="H46" s="296" t="s">
        <v>96</v>
      </c>
      <c r="I46" s="296" t="s">
        <v>97</v>
      </c>
      <c r="J46" s="297" t="s">
        <v>98</v>
      </c>
      <c r="K46" s="2"/>
      <c r="L46" s="2"/>
      <c r="M46" s="2"/>
      <c r="N46" s="2"/>
      <c r="O46" s="2"/>
      <c r="P46" s="2"/>
      <c r="Q46" s="2"/>
    </row>
    <row r="47" spans="1:17" ht="20.25" customHeight="1" x14ac:dyDescent="0.2">
      <c r="A47" s="290" t="s">
        <v>89</v>
      </c>
      <c r="B47" s="289" t="s">
        <v>466</v>
      </c>
      <c r="C47" s="282">
        <v>108073890.8696699</v>
      </c>
      <c r="D47" s="286"/>
      <c r="E47" s="283"/>
      <c r="F47" s="287"/>
      <c r="G47" s="280">
        <v>6085936.2460629418</v>
      </c>
      <c r="H47" s="286"/>
      <c r="I47" s="284"/>
      <c r="J47" s="283"/>
      <c r="K47" s="2"/>
      <c r="L47" s="2"/>
      <c r="M47" s="2"/>
      <c r="N47" s="2"/>
      <c r="O47" s="2"/>
      <c r="P47" s="2"/>
      <c r="Q47" s="2"/>
    </row>
    <row r="48" spans="1:17" x14ac:dyDescent="0.2">
      <c r="A48" s="298" t="s">
        <v>91</v>
      </c>
      <c r="B48" s="299" t="s">
        <v>418</v>
      </c>
      <c r="C48" s="25">
        <v>0</v>
      </c>
      <c r="D48" s="281"/>
      <c r="E48" s="25">
        <v>0</v>
      </c>
      <c r="F48" s="190"/>
      <c r="G48" s="190">
        <v>62794.216369999995</v>
      </c>
      <c r="H48" s="281"/>
      <c r="I48" s="281">
        <v>62794.216369999995</v>
      </c>
      <c r="J48" s="25"/>
      <c r="K48" s="2"/>
      <c r="L48" s="2"/>
      <c r="M48" s="2"/>
      <c r="N48" s="2"/>
      <c r="O48" s="2"/>
      <c r="P48" s="2"/>
      <c r="Q48" s="2"/>
    </row>
    <row r="49" spans="1:17" x14ac:dyDescent="0.2">
      <c r="A49" s="298" t="s">
        <v>92</v>
      </c>
      <c r="B49" s="299" t="s">
        <v>419</v>
      </c>
      <c r="C49" s="25">
        <v>14993624.852582848</v>
      </c>
      <c r="D49" s="281"/>
      <c r="E49" s="25">
        <v>14993624.852582848</v>
      </c>
      <c r="F49" s="190"/>
      <c r="G49" s="190">
        <v>2367209.0197000001</v>
      </c>
      <c r="H49" s="281"/>
      <c r="I49" s="281">
        <v>2367209.0197000001</v>
      </c>
      <c r="J49" s="25"/>
      <c r="K49" s="2"/>
      <c r="L49" s="2"/>
      <c r="M49" s="2"/>
      <c r="N49" s="2"/>
      <c r="O49" s="2"/>
      <c r="P49" s="2"/>
      <c r="Q49" s="2"/>
    </row>
    <row r="50" spans="1:17" x14ac:dyDescent="0.2">
      <c r="A50" s="298" t="s">
        <v>93</v>
      </c>
      <c r="B50" s="300" t="s">
        <v>445</v>
      </c>
      <c r="C50" s="25">
        <v>7716579.6241999995</v>
      </c>
      <c r="D50" s="281"/>
      <c r="E50" s="25">
        <v>7716579.6241999995</v>
      </c>
      <c r="F50" s="190"/>
      <c r="G50" s="190">
        <v>171887.7996</v>
      </c>
      <c r="H50" s="281"/>
      <c r="I50" s="281">
        <v>171887.7996</v>
      </c>
      <c r="J50" s="25"/>
      <c r="K50" s="2"/>
      <c r="L50" s="2"/>
      <c r="M50" s="2"/>
      <c r="N50" s="2"/>
      <c r="O50" s="2"/>
      <c r="P50" s="2"/>
      <c r="Q50" s="2"/>
    </row>
    <row r="51" spans="1:17" x14ac:dyDescent="0.2">
      <c r="A51" s="298" t="s">
        <v>94</v>
      </c>
      <c r="B51" s="300" t="s">
        <v>446</v>
      </c>
      <c r="C51" s="25">
        <v>0</v>
      </c>
      <c r="D51" s="281"/>
      <c r="E51" s="25">
        <v>0</v>
      </c>
      <c r="F51" s="190"/>
      <c r="G51" s="190">
        <v>0</v>
      </c>
      <c r="H51" s="281"/>
      <c r="I51" s="281">
        <v>0</v>
      </c>
      <c r="J51" s="25"/>
      <c r="K51" s="2"/>
      <c r="L51" s="2"/>
      <c r="M51" s="2"/>
      <c r="N51" s="2"/>
      <c r="O51" s="2"/>
      <c r="P51" s="2"/>
      <c r="Q51" s="2"/>
    </row>
    <row r="52" spans="1:17" x14ac:dyDescent="0.2">
      <c r="A52" s="298" t="s">
        <v>95</v>
      </c>
      <c r="B52" s="300" t="s">
        <v>447</v>
      </c>
      <c r="C52" s="25">
        <v>7277045.2283828482</v>
      </c>
      <c r="D52" s="281"/>
      <c r="E52" s="25">
        <v>7277045.2283828482</v>
      </c>
      <c r="F52" s="190"/>
      <c r="G52" s="190">
        <v>2195321.2201</v>
      </c>
      <c r="H52" s="281"/>
      <c r="I52" s="281">
        <v>2195321.2201</v>
      </c>
      <c r="J52" s="25"/>
      <c r="K52" s="2"/>
      <c r="L52" s="2"/>
      <c r="M52" s="2"/>
      <c r="N52" s="2"/>
      <c r="O52" s="2"/>
      <c r="P52" s="2"/>
      <c r="Q52" s="2"/>
    </row>
    <row r="53" spans="1:17" x14ac:dyDescent="0.2">
      <c r="A53" s="298" t="s">
        <v>96</v>
      </c>
      <c r="B53" s="300" t="s">
        <v>448</v>
      </c>
      <c r="C53" s="25">
        <v>0</v>
      </c>
      <c r="D53" s="281"/>
      <c r="E53" s="25">
        <v>0</v>
      </c>
      <c r="F53" s="190"/>
      <c r="G53" s="190">
        <v>0</v>
      </c>
      <c r="H53" s="281"/>
      <c r="I53" s="281">
        <v>0</v>
      </c>
      <c r="J53" s="25"/>
      <c r="K53" s="2"/>
      <c r="L53" s="2"/>
      <c r="M53" s="2"/>
      <c r="N53" s="2"/>
      <c r="O53" s="2"/>
      <c r="P53" s="2"/>
      <c r="Q53" s="2"/>
    </row>
    <row r="54" spans="1:17" x14ac:dyDescent="0.2">
      <c r="A54" s="298" t="s">
        <v>97</v>
      </c>
      <c r="B54" s="313" t="s">
        <v>449</v>
      </c>
      <c r="C54" s="25">
        <v>0</v>
      </c>
      <c r="D54" s="281"/>
      <c r="E54" s="25">
        <v>0</v>
      </c>
      <c r="F54" s="190"/>
      <c r="G54" s="190">
        <v>0</v>
      </c>
      <c r="H54" s="281"/>
      <c r="I54" s="281">
        <v>0</v>
      </c>
      <c r="J54" s="25"/>
      <c r="K54" s="2"/>
      <c r="L54" s="2"/>
      <c r="M54" s="2"/>
      <c r="N54" s="2"/>
      <c r="O54" s="2"/>
      <c r="P54" s="2"/>
      <c r="Q54" s="2"/>
    </row>
    <row r="55" spans="1:17" x14ac:dyDescent="0.2">
      <c r="A55" s="298">
        <v>100</v>
      </c>
      <c r="B55" s="312" t="s">
        <v>564</v>
      </c>
      <c r="C55" s="25">
        <v>91685176.584339321</v>
      </c>
      <c r="D55" s="25"/>
      <c r="E55" s="288"/>
      <c r="F55" s="288"/>
      <c r="G55" s="25">
        <v>442245.51363067329</v>
      </c>
      <c r="H55" s="281"/>
      <c r="I55" s="317"/>
      <c r="J55" s="288"/>
      <c r="K55" s="2"/>
      <c r="L55" s="2"/>
      <c r="M55" s="2"/>
      <c r="N55" s="2"/>
      <c r="O55" s="2"/>
      <c r="P55" s="2"/>
      <c r="Q55" s="2"/>
    </row>
    <row r="56" spans="1:17" ht="14.25" customHeight="1" x14ac:dyDescent="0.2">
      <c r="A56" s="298">
        <v>110</v>
      </c>
      <c r="B56" s="300" t="s">
        <v>565</v>
      </c>
      <c r="C56" s="25">
        <v>91685176.584339321</v>
      </c>
      <c r="D56" s="25"/>
      <c r="E56" s="288"/>
      <c r="F56" s="288"/>
      <c r="G56" s="25">
        <v>442245.51363067329</v>
      </c>
      <c r="H56" s="281"/>
      <c r="I56" s="317"/>
      <c r="J56" s="288"/>
      <c r="K56" s="2"/>
      <c r="L56" s="2"/>
      <c r="M56" s="2"/>
      <c r="N56" s="2"/>
      <c r="O56" s="2"/>
      <c r="P56" s="2"/>
      <c r="Q56" s="2"/>
    </row>
    <row r="57" spans="1:17" x14ac:dyDescent="0.2">
      <c r="A57" s="301" t="s">
        <v>100</v>
      </c>
      <c r="B57" s="315" t="s">
        <v>467</v>
      </c>
      <c r="C57" s="30">
        <v>1395089</v>
      </c>
      <c r="D57" s="318"/>
      <c r="E57" s="319"/>
      <c r="F57" s="320"/>
      <c r="G57" s="30">
        <v>3213687</v>
      </c>
      <c r="H57" s="318"/>
      <c r="I57" s="322"/>
      <c r="J57" s="319"/>
      <c r="K57" s="2"/>
      <c r="L57" s="2"/>
      <c r="M57" s="2"/>
      <c r="N57" s="2"/>
      <c r="O57" s="2"/>
      <c r="P57" s="2"/>
      <c r="Q57" s="2"/>
    </row>
    <row r="58" spans="1:17" x14ac:dyDescent="0.2">
      <c r="K58" s="2"/>
      <c r="L58" s="2"/>
      <c r="M58" s="2"/>
      <c r="N58" s="2"/>
      <c r="O58" s="2"/>
      <c r="P58" s="2"/>
      <c r="Q58" s="2"/>
    </row>
    <row r="59" spans="1:17" x14ac:dyDescent="0.2">
      <c r="K59" s="2"/>
      <c r="L59" s="2"/>
      <c r="M59" s="2"/>
      <c r="N59" s="2"/>
      <c r="O59" s="2"/>
      <c r="P59" s="2"/>
      <c r="Q59" s="2"/>
    </row>
    <row r="60" spans="1:17" x14ac:dyDescent="0.2">
      <c r="K60" s="2"/>
      <c r="L60" s="2"/>
      <c r="M60" s="2"/>
      <c r="N60" s="2"/>
      <c r="O60" s="2"/>
      <c r="P60" s="2"/>
      <c r="Q60" s="2"/>
    </row>
    <row r="61" spans="1:17" x14ac:dyDescent="0.2">
      <c r="K61" s="2"/>
      <c r="L61" s="2"/>
      <c r="M61" s="2"/>
      <c r="N61" s="2"/>
      <c r="O61" s="2"/>
      <c r="P61" s="2"/>
      <c r="Q61" s="2"/>
    </row>
    <row r="62" spans="1:17" x14ac:dyDescent="0.2">
      <c r="K62" s="2"/>
      <c r="L62" s="2"/>
      <c r="M62" s="2"/>
      <c r="N62" s="2"/>
      <c r="O62" s="2"/>
      <c r="P62" s="2"/>
      <c r="Q62" s="2"/>
    </row>
    <row r="63" spans="1:17" x14ac:dyDescent="0.2">
      <c r="K63" s="2"/>
      <c r="L63" s="2"/>
      <c r="M63" s="2"/>
      <c r="N63" s="2"/>
      <c r="O63" s="2"/>
      <c r="P63" s="2"/>
      <c r="Q63" s="2"/>
    </row>
    <row r="64" spans="1:17" x14ac:dyDescent="0.2">
      <c r="K64" s="2"/>
      <c r="L64" s="2"/>
      <c r="M64" s="2"/>
      <c r="N64" s="2"/>
      <c r="O64" s="2"/>
      <c r="P64" s="2"/>
      <c r="Q64" s="2"/>
    </row>
    <row r="65" spans="11:17" x14ac:dyDescent="0.2">
      <c r="K65" s="2"/>
      <c r="L65" s="2"/>
      <c r="M65" s="2"/>
      <c r="N65" s="2"/>
      <c r="O65" s="2"/>
      <c r="P65" s="2"/>
      <c r="Q65" s="2"/>
    </row>
    <row r="66" spans="11:17" x14ac:dyDescent="0.2">
      <c r="K66" s="2"/>
      <c r="L66" s="2"/>
      <c r="M66" s="2"/>
      <c r="N66" s="2"/>
      <c r="O66" s="2"/>
      <c r="P66" s="2"/>
      <c r="Q66" s="2"/>
    </row>
  </sheetData>
  <mergeCells count="15">
    <mergeCell ref="C44:D44"/>
    <mergeCell ref="E44:F44"/>
    <mergeCell ref="G44:H44"/>
    <mergeCell ref="I44:J44"/>
    <mergeCell ref="A25:J25"/>
    <mergeCell ref="C26:D26"/>
    <mergeCell ref="E26:F26"/>
    <mergeCell ref="G26:H26"/>
    <mergeCell ref="I26:J26"/>
    <mergeCell ref="A1:P2"/>
    <mergeCell ref="A7:J7"/>
    <mergeCell ref="C8:D8"/>
    <mergeCell ref="E8:F8"/>
    <mergeCell ref="G8:H8"/>
    <mergeCell ref="I8:J8"/>
  </mergeCells>
  <pageMargins left="0.7" right="0.7" top="0.75" bottom="0.75" header="0.3" footer="0.3"/>
  <pageSetup paperSize="0" orientation="portrait" horizontalDpi="0" verticalDpi="0" copies="0"/>
  <ignoredErrors>
    <ignoredError sqref="C10:J10 A22:F23 A17:A18 A2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5CEAF-5504-49B6-8726-501D0324C624}">
  <dimension ref="A1:P66"/>
  <sheetViews>
    <sheetView showGridLines="0" workbookViewId="0">
      <selection activeCell="J29" sqref="J29"/>
    </sheetView>
  </sheetViews>
  <sheetFormatPr baseColWidth="10" defaultRowHeight="14.25" x14ac:dyDescent="0.2"/>
  <cols>
    <col min="2" max="2" width="62.77734375" customWidth="1"/>
    <col min="5" max="5" width="15.33203125" customWidth="1"/>
  </cols>
  <sheetData>
    <row r="1" spans="1:16" ht="14.25" customHeight="1" x14ac:dyDescent="0.2">
      <c r="A1" s="368" t="s">
        <v>528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</row>
    <row r="2" spans="1:16" ht="14.25" customHeight="1" x14ac:dyDescent="0.2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</row>
    <row r="3" spans="1:16" x14ac:dyDescent="0.2">
      <c r="A3" s="17" t="s">
        <v>682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6" spans="1:16" ht="14.25" customHeight="1" x14ac:dyDescent="0.2">
      <c r="A6" s="116">
        <f>Dato</f>
        <v>44834</v>
      </c>
    </row>
    <row r="7" spans="1:16" x14ac:dyDescent="0.2">
      <c r="A7" s="177" t="s">
        <v>527</v>
      </c>
      <c r="B7" s="181"/>
      <c r="C7" s="181"/>
      <c r="D7" s="181"/>
      <c r="E7" s="181"/>
      <c r="F7" s="181"/>
    </row>
    <row r="8" spans="1:16" ht="39.75" customHeight="1" x14ac:dyDescent="0.2">
      <c r="A8" s="184"/>
      <c r="B8" s="184"/>
      <c r="C8" s="431" t="s">
        <v>454</v>
      </c>
      <c r="D8" s="427"/>
      <c r="E8" s="404" t="s">
        <v>452</v>
      </c>
      <c r="F8" s="432"/>
    </row>
    <row r="9" spans="1:16" ht="60.75" customHeight="1" x14ac:dyDescent="0.2">
      <c r="A9" s="184"/>
      <c r="B9" s="184"/>
      <c r="C9" s="182"/>
      <c r="D9" s="183"/>
      <c r="E9" s="429" t="s">
        <v>453</v>
      </c>
      <c r="F9" s="430"/>
    </row>
    <row r="10" spans="1:16" ht="49.5" customHeight="1" x14ac:dyDescent="0.2">
      <c r="A10" s="32"/>
      <c r="B10" s="32"/>
      <c r="C10" s="182"/>
      <c r="D10" s="18" t="s">
        <v>443</v>
      </c>
      <c r="E10" s="182"/>
      <c r="F10" s="21" t="s">
        <v>444</v>
      </c>
    </row>
    <row r="11" spans="1:16" x14ac:dyDescent="0.2">
      <c r="A11" s="180"/>
      <c r="B11" s="180"/>
      <c r="C11" s="180" t="s">
        <v>89</v>
      </c>
      <c r="D11" s="180" t="s">
        <v>91</v>
      </c>
      <c r="E11" s="180" t="s">
        <v>92</v>
      </c>
      <c r="F11" s="34" t="s">
        <v>94</v>
      </c>
    </row>
    <row r="12" spans="1:16" x14ac:dyDescent="0.2">
      <c r="A12" s="100" t="s">
        <v>108</v>
      </c>
      <c r="B12" s="95" t="s">
        <v>420</v>
      </c>
      <c r="C12" s="323">
        <v>0</v>
      </c>
      <c r="D12" s="323"/>
      <c r="E12" s="323">
        <v>3117880.3338014586</v>
      </c>
      <c r="F12" s="323">
        <v>162405.36370145803</v>
      </c>
    </row>
    <row r="13" spans="1:16" x14ac:dyDescent="0.2">
      <c r="A13" s="24" t="s">
        <v>109</v>
      </c>
      <c r="B13" s="43" t="s">
        <v>479</v>
      </c>
      <c r="C13" s="324">
        <v>0</v>
      </c>
      <c r="D13" s="324"/>
      <c r="E13" s="324">
        <v>2955474.9701000005</v>
      </c>
      <c r="F13" s="324">
        <v>0</v>
      </c>
    </row>
    <row r="14" spans="1:16" x14ac:dyDescent="0.2">
      <c r="A14" s="24" t="s">
        <v>110</v>
      </c>
      <c r="B14" s="43" t="s">
        <v>418</v>
      </c>
      <c r="C14" s="324">
        <v>0</v>
      </c>
      <c r="D14" s="324"/>
      <c r="E14" s="324">
        <v>0</v>
      </c>
      <c r="F14" s="324">
        <v>0</v>
      </c>
    </row>
    <row r="15" spans="1:16" x14ac:dyDescent="0.2">
      <c r="A15" s="24" t="s">
        <v>111</v>
      </c>
      <c r="B15" s="43" t="s">
        <v>419</v>
      </c>
      <c r="C15" s="324">
        <v>0</v>
      </c>
      <c r="D15" s="324"/>
      <c r="E15" s="324">
        <v>162405.36370145803</v>
      </c>
      <c r="F15" s="324">
        <v>162405.36370145803</v>
      </c>
    </row>
    <row r="16" spans="1:16" x14ac:dyDescent="0.2">
      <c r="A16" s="24" t="s">
        <v>112</v>
      </c>
      <c r="B16" s="187" t="s">
        <v>445</v>
      </c>
      <c r="C16" s="324">
        <v>0</v>
      </c>
      <c r="D16" s="324"/>
      <c r="E16" s="324">
        <v>132352.66644444549</v>
      </c>
      <c r="F16" s="324">
        <v>132352.66644444549</v>
      </c>
    </row>
    <row r="17" spans="1:6" x14ac:dyDescent="0.2">
      <c r="A17" s="24" t="s">
        <v>113</v>
      </c>
      <c r="B17" s="187" t="s">
        <v>446</v>
      </c>
      <c r="C17" s="324">
        <v>0</v>
      </c>
      <c r="D17" s="324"/>
      <c r="E17" s="324">
        <v>0</v>
      </c>
      <c r="F17" s="324">
        <v>0</v>
      </c>
    </row>
    <row r="18" spans="1:6" x14ac:dyDescent="0.2">
      <c r="A18" s="24" t="s">
        <v>114</v>
      </c>
      <c r="B18" s="187" t="s">
        <v>447</v>
      </c>
      <c r="C18" s="324">
        <v>0</v>
      </c>
      <c r="D18" s="324"/>
      <c r="E18" s="324">
        <v>30052.697257012544</v>
      </c>
      <c r="F18" s="324">
        <v>30052.697257012544</v>
      </c>
    </row>
    <row r="19" spans="1:6" x14ac:dyDescent="0.2">
      <c r="A19" s="24" t="s">
        <v>115</v>
      </c>
      <c r="B19" s="187" t="s">
        <v>448</v>
      </c>
      <c r="C19" s="324">
        <v>0</v>
      </c>
      <c r="D19" s="324"/>
      <c r="E19" s="324">
        <v>0</v>
      </c>
      <c r="F19" s="324">
        <v>0</v>
      </c>
    </row>
    <row r="20" spans="1:6" x14ac:dyDescent="0.2">
      <c r="A20" s="24" t="s">
        <v>116</v>
      </c>
      <c r="B20" s="187" t="s">
        <v>450</v>
      </c>
      <c r="C20" s="324">
        <v>0</v>
      </c>
      <c r="D20" s="324"/>
      <c r="E20" s="324">
        <v>0</v>
      </c>
      <c r="F20" s="324">
        <v>0</v>
      </c>
    </row>
    <row r="21" spans="1:6" x14ac:dyDescent="0.2">
      <c r="A21" s="24" t="s">
        <v>117</v>
      </c>
      <c r="B21" s="43" t="s">
        <v>480</v>
      </c>
      <c r="C21" s="324">
        <v>0</v>
      </c>
      <c r="D21" s="324"/>
      <c r="E21" s="324">
        <v>0</v>
      </c>
      <c r="F21" s="324">
        <v>0</v>
      </c>
    </row>
    <row r="22" spans="1:6" x14ac:dyDescent="0.2">
      <c r="A22" s="24" t="s">
        <v>118</v>
      </c>
      <c r="B22" s="43" t="s">
        <v>421</v>
      </c>
      <c r="C22" s="324">
        <v>0</v>
      </c>
      <c r="D22" s="324"/>
      <c r="E22" s="324">
        <v>0</v>
      </c>
      <c r="F22" s="324">
        <v>0</v>
      </c>
    </row>
    <row r="23" spans="1:6" x14ac:dyDescent="0.2">
      <c r="A23" s="189" t="s">
        <v>119</v>
      </c>
      <c r="B23" s="43" t="s">
        <v>429</v>
      </c>
      <c r="C23" s="324">
        <v>0</v>
      </c>
      <c r="D23" s="324"/>
      <c r="E23" s="324">
        <v>0</v>
      </c>
      <c r="F23" s="324">
        <v>0</v>
      </c>
    </row>
    <row r="24" spans="1:6" x14ac:dyDescent="0.2">
      <c r="A24" s="28">
        <v>250</v>
      </c>
      <c r="B24" s="188" t="s">
        <v>451</v>
      </c>
      <c r="C24" s="325">
        <v>116836109.56815431</v>
      </c>
      <c r="D24" s="325"/>
      <c r="E24" s="326"/>
      <c r="F24" s="326"/>
    </row>
    <row r="27" spans="1:6" x14ac:dyDescent="0.2">
      <c r="A27" s="311">
        <v>44742</v>
      </c>
      <c r="B27" s="291"/>
      <c r="C27" s="291"/>
      <c r="D27" s="291"/>
      <c r="E27" s="291"/>
      <c r="F27" s="291"/>
    </row>
    <row r="28" spans="1:6" x14ac:dyDescent="0.2">
      <c r="A28" s="341" t="s">
        <v>527</v>
      </c>
      <c r="B28" s="362"/>
      <c r="C28" s="362"/>
      <c r="D28" s="362"/>
      <c r="E28" s="362"/>
      <c r="F28" s="362"/>
    </row>
    <row r="29" spans="1:6" ht="53.25" customHeight="1" x14ac:dyDescent="0.2">
      <c r="A29" s="316"/>
      <c r="B29" s="316"/>
      <c r="C29" s="431" t="s">
        <v>454</v>
      </c>
      <c r="D29" s="427"/>
      <c r="E29" s="404" t="s">
        <v>452</v>
      </c>
      <c r="F29" s="432"/>
    </row>
    <row r="30" spans="1:6" ht="66" customHeight="1" x14ac:dyDescent="0.2">
      <c r="A30" s="316"/>
      <c r="B30" s="316"/>
      <c r="C30" s="360"/>
      <c r="D30" s="361"/>
      <c r="E30" s="429" t="s">
        <v>453</v>
      </c>
      <c r="F30" s="430"/>
    </row>
    <row r="31" spans="1:6" ht="51" x14ac:dyDescent="0.2">
      <c r="A31" s="302"/>
      <c r="B31" s="302"/>
      <c r="C31" s="360"/>
      <c r="D31" s="293" t="s">
        <v>443</v>
      </c>
      <c r="E31" s="360"/>
      <c r="F31" s="295" t="s">
        <v>444</v>
      </c>
    </row>
    <row r="32" spans="1:6" x14ac:dyDescent="0.2">
      <c r="A32" s="356"/>
      <c r="B32" s="356"/>
      <c r="C32" s="356" t="s">
        <v>89</v>
      </c>
      <c r="D32" s="356" t="s">
        <v>91</v>
      </c>
      <c r="E32" s="356" t="s">
        <v>92</v>
      </c>
      <c r="F32" s="304" t="s">
        <v>94</v>
      </c>
    </row>
    <row r="33" spans="1:6" x14ac:dyDescent="0.2">
      <c r="A33" s="310" t="s">
        <v>108</v>
      </c>
      <c r="B33" s="309" t="s">
        <v>420</v>
      </c>
      <c r="C33" s="323">
        <v>0</v>
      </c>
      <c r="D33" s="323"/>
      <c r="E33" s="323">
        <v>3082242.5064656646</v>
      </c>
      <c r="F33" s="323">
        <v>210003.7682767261</v>
      </c>
    </row>
    <row r="34" spans="1:6" x14ac:dyDescent="0.2">
      <c r="A34" s="298" t="s">
        <v>109</v>
      </c>
      <c r="B34" s="306" t="s">
        <v>479</v>
      </c>
      <c r="C34" s="324">
        <v>0</v>
      </c>
      <c r="D34" s="324"/>
      <c r="E34" s="324">
        <v>2872238.7381889387</v>
      </c>
      <c r="F34" s="324">
        <v>0</v>
      </c>
    </row>
    <row r="35" spans="1:6" x14ac:dyDescent="0.2">
      <c r="A35" s="298" t="s">
        <v>110</v>
      </c>
      <c r="B35" s="306" t="s">
        <v>418</v>
      </c>
      <c r="C35" s="324">
        <v>0</v>
      </c>
      <c r="D35" s="324"/>
      <c r="E35" s="324">
        <v>0</v>
      </c>
      <c r="F35" s="324">
        <v>0</v>
      </c>
    </row>
    <row r="36" spans="1:6" x14ac:dyDescent="0.2">
      <c r="A36" s="298" t="s">
        <v>111</v>
      </c>
      <c r="B36" s="306" t="s">
        <v>419</v>
      </c>
      <c r="C36" s="324">
        <v>0</v>
      </c>
      <c r="D36" s="324"/>
      <c r="E36" s="324">
        <v>210003.7682767261</v>
      </c>
      <c r="F36" s="324">
        <v>210003.7682767261</v>
      </c>
    </row>
    <row r="37" spans="1:6" x14ac:dyDescent="0.2">
      <c r="A37" s="298" t="s">
        <v>112</v>
      </c>
      <c r="B37" s="187" t="s">
        <v>445</v>
      </c>
      <c r="C37" s="324">
        <v>0</v>
      </c>
      <c r="D37" s="324"/>
      <c r="E37" s="324">
        <v>132861.69244444615</v>
      </c>
      <c r="F37" s="324">
        <v>132861.69244444615</v>
      </c>
    </row>
    <row r="38" spans="1:6" x14ac:dyDescent="0.2">
      <c r="A38" s="298" t="s">
        <v>113</v>
      </c>
      <c r="B38" s="187" t="s">
        <v>446</v>
      </c>
      <c r="C38" s="324">
        <v>0</v>
      </c>
      <c r="D38" s="324"/>
      <c r="E38" s="324">
        <v>0</v>
      </c>
      <c r="F38" s="324">
        <v>0</v>
      </c>
    </row>
    <row r="39" spans="1:6" x14ac:dyDescent="0.2">
      <c r="A39" s="298" t="s">
        <v>114</v>
      </c>
      <c r="B39" s="187" t="s">
        <v>447</v>
      </c>
      <c r="C39" s="324">
        <v>0</v>
      </c>
      <c r="D39" s="324"/>
      <c r="E39" s="324">
        <v>77142.075832279952</v>
      </c>
      <c r="F39" s="324">
        <v>77142.075832279952</v>
      </c>
    </row>
    <row r="40" spans="1:6" x14ac:dyDescent="0.2">
      <c r="A40" s="298" t="s">
        <v>115</v>
      </c>
      <c r="B40" s="187" t="s">
        <v>448</v>
      </c>
      <c r="C40" s="324">
        <v>0</v>
      </c>
      <c r="D40" s="324"/>
      <c r="E40" s="324">
        <v>0</v>
      </c>
      <c r="F40" s="324">
        <v>0</v>
      </c>
    </row>
    <row r="41" spans="1:6" x14ac:dyDescent="0.2">
      <c r="A41" s="298" t="s">
        <v>116</v>
      </c>
      <c r="B41" s="187" t="s">
        <v>450</v>
      </c>
      <c r="C41" s="324">
        <v>0</v>
      </c>
      <c r="D41" s="324"/>
      <c r="E41" s="324">
        <v>0</v>
      </c>
      <c r="F41" s="324">
        <v>0</v>
      </c>
    </row>
    <row r="42" spans="1:6" x14ac:dyDescent="0.2">
      <c r="A42" s="298" t="s">
        <v>117</v>
      </c>
      <c r="B42" s="306" t="s">
        <v>480</v>
      </c>
      <c r="C42" s="324">
        <v>0</v>
      </c>
      <c r="D42" s="324"/>
      <c r="E42" s="324">
        <v>0</v>
      </c>
      <c r="F42" s="324">
        <v>0</v>
      </c>
    </row>
    <row r="43" spans="1:6" x14ac:dyDescent="0.2">
      <c r="A43" s="298" t="s">
        <v>118</v>
      </c>
      <c r="B43" s="306" t="s">
        <v>421</v>
      </c>
      <c r="C43" s="324">
        <v>0</v>
      </c>
      <c r="D43" s="324"/>
      <c r="E43" s="324">
        <v>0</v>
      </c>
      <c r="F43" s="324">
        <v>0</v>
      </c>
    </row>
    <row r="44" spans="1:6" x14ac:dyDescent="0.2">
      <c r="A44" s="189" t="s">
        <v>119</v>
      </c>
      <c r="B44" s="306" t="s">
        <v>429</v>
      </c>
      <c r="C44" s="324">
        <v>0</v>
      </c>
      <c r="D44" s="324"/>
      <c r="E44" s="324">
        <v>0</v>
      </c>
      <c r="F44" s="324">
        <v>0</v>
      </c>
    </row>
    <row r="45" spans="1:6" x14ac:dyDescent="0.2">
      <c r="A45" s="301">
        <v>250</v>
      </c>
      <c r="B45" s="188" t="s">
        <v>451</v>
      </c>
      <c r="C45" s="325">
        <v>113019507.16711819</v>
      </c>
      <c r="D45" s="325"/>
      <c r="E45" s="326"/>
      <c r="F45" s="326"/>
    </row>
    <row r="48" spans="1:6" x14ac:dyDescent="0.2">
      <c r="A48" s="311">
        <v>44651</v>
      </c>
      <c r="B48" s="291"/>
      <c r="C48" s="291"/>
      <c r="D48" s="291"/>
      <c r="E48" s="291"/>
      <c r="F48" s="291"/>
    </row>
    <row r="49" spans="1:6" x14ac:dyDescent="0.2">
      <c r="A49" s="341" t="s">
        <v>527</v>
      </c>
      <c r="B49" s="362"/>
      <c r="C49" s="362"/>
      <c r="D49" s="362"/>
      <c r="E49" s="362"/>
      <c r="F49" s="362"/>
    </row>
    <row r="50" spans="1:6" ht="44.25" customHeight="1" x14ac:dyDescent="0.2">
      <c r="A50" s="316"/>
      <c r="B50" s="316"/>
      <c r="C50" s="431" t="s">
        <v>454</v>
      </c>
      <c r="D50" s="427"/>
      <c r="E50" s="404" t="s">
        <v>452</v>
      </c>
      <c r="F50" s="432"/>
    </row>
    <row r="51" spans="1:6" ht="66" customHeight="1" x14ac:dyDescent="0.2">
      <c r="A51" s="316"/>
      <c r="B51" s="316"/>
      <c r="C51" s="360"/>
      <c r="D51" s="361"/>
      <c r="E51" s="429" t="s">
        <v>453</v>
      </c>
      <c r="F51" s="430"/>
    </row>
    <row r="52" spans="1:6" ht="51" x14ac:dyDescent="0.2">
      <c r="A52" s="302"/>
      <c r="B52" s="302"/>
      <c r="C52" s="360"/>
      <c r="D52" s="293" t="s">
        <v>443</v>
      </c>
      <c r="E52" s="360"/>
      <c r="F52" s="295" t="s">
        <v>444</v>
      </c>
    </row>
    <row r="53" spans="1:6" x14ac:dyDescent="0.2">
      <c r="A53" s="356"/>
      <c r="B53" s="356"/>
      <c r="C53" s="356" t="s">
        <v>89</v>
      </c>
      <c r="D53" s="356" t="s">
        <v>91</v>
      </c>
      <c r="E53" s="356" t="s">
        <v>92</v>
      </c>
      <c r="F53" s="304" t="s">
        <v>94</v>
      </c>
    </row>
    <row r="54" spans="1:6" x14ac:dyDescent="0.2">
      <c r="A54" s="310" t="s">
        <v>108</v>
      </c>
      <c r="B54" s="309" t="s">
        <v>420</v>
      </c>
      <c r="C54" s="323">
        <v>0</v>
      </c>
      <c r="D54" s="323"/>
      <c r="E54" s="101">
        <v>2176287.1115627708</v>
      </c>
      <c r="F54" s="101"/>
    </row>
    <row r="55" spans="1:6" ht="14.25" customHeight="1" x14ac:dyDescent="0.2">
      <c r="A55" s="298" t="s">
        <v>109</v>
      </c>
      <c r="B55" s="306" t="s">
        <v>479</v>
      </c>
      <c r="C55" s="324">
        <v>0</v>
      </c>
      <c r="D55" s="324"/>
      <c r="E55" s="25">
        <v>2038560.4751183256</v>
      </c>
      <c r="F55" s="25"/>
    </row>
    <row r="56" spans="1:6" ht="14.25" customHeight="1" x14ac:dyDescent="0.2">
      <c r="A56" s="298" t="s">
        <v>110</v>
      </c>
      <c r="B56" s="306" t="s">
        <v>418</v>
      </c>
      <c r="C56" s="324">
        <v>0</v>
      </c>
      <c r="D56" s="324"/>
      <c r="E56" s="25">
        <v>0</v>
      </c>
      <c r="F56" s="25"/>
    </row>
    <row r="57" spans="1:6" x14ac:dyDescent="0.2">
      <c r="A57" s="298" t="s">
        <v>111</v>
      </c>
      <c r="B57" s="306" t="s">
        <v>419</v>
      </c>
      <c r="C57" s="324">
        <v>0</v>
      </c>
      <c r="D57" s="324"/>
      <c r="E57" s="25">
        <v>137726.636444445</v>
      </c>
      <c r="F57" s="25"/>
    </row>
    <row r="58" spans="1:6" x14ac:dyDescent="0.2">
      <c r="A58" s="298" t="s">
        <v>112</v>
      </c>
      <c r="B58" s="187" t="s">
        <v>445</v>
      </c>
      <c r="C58" s="324">
        <v>0</v>
      </c>
      <c r="D58" s="324"/>
      <c r="E58" s="25">
        <v>137726.63644444486</v>
      </c>
      <c r="F58" s="25"/>
    </row>
    <row r="59" spans="1:6" x14ac:dyDescent="0.2">
      <c r="A59" s="298" t="s">
        <v>113</v>
      </c>
      <c r="B59" s="187" t="s">
        <v>446</v>
      </c>
      <c r="C59" s="324">
        <v>0</v>
      </c>
      <c r="D59" s="324"/>
      <c r="E59" s="324">
        <v>0</v>
      </c>
      <c r="F59" s="324"/>
    </row>
    <row r="60" spans="1:6" x14ac:dyDescent="0.2">
      <c r="A60" s="298" t="s">
        <v>114</v>
      </c>
      <c r="B60" s="187" t="s">
        <v>447</v>
      </c>
      <c r="C60" s="324">
        <v>0</v>
      </c>
      <c r="D60" s="324"/>
      <c r="E60" s="324">
        <v>0</v>
      </c>
      <c r="F60" s="324"/>
    </row>
    <row r="61" spans="1:6" x14ac:dyDescent="0.2">
      <c r="A61" s="298" t="s">
        <v>115</v>
      </c>
      <c r="B61" s="187" t="s">
        <v>448</v>
      </c>
      <c r="C61" s="324">
        <v>0</v>
      </c>
      <c r="D61" s="324"/>
      <c r="E61" s="324">
        <v>0</v>
      </c>
      <c r="F61" s="324"/>
    </row>
    <row r="62" spans="1:6" x14ac:dyDescent="0.2">
      <c r="A62" s="298" t="s">
        <v>116</v>
      </c>
      <c r="B62" s="187" t="s">
        <v>450</v>
      </c>
      <c r="C62" s="324">
        <v>0</v>
      </c>
      <c r="D62" s="324"/>
      <c r="E62" s="324">
        <v>0</v>
      </c>
      <c r="F62" s="324"/>
    </row>
    <row r="63" spans="1:6" x14ac:dyDescent="0.2">
      <c r="A63" s="298" t="s">
        <v>117</v>
      </c>
      <c r="B63" s="306" t="s">
        <v>480</v>
      </c>
      <c r="C63" s="324">
        <v>0</v>
      </c>
      <c r="D63" s="324"/>
      <c r="E63" s="324">
        <v>0</v>
      </c>
      <c r="F63" s="324"/>
    </row>
    <row r="64" spans="1:6" x14ac:dyDescent="0.2">
      <c r="A64" s="298" t="s">
        <v>118</v>
      </c>
      <c r="B64" s="306" t="s">
        <v>421</v>
      </c>
      <c r="C64" s="324">
        <v>0</v>
      </c>
      <c r="D64" s="324"/>
      <c r="E64" s="324">
        <v>0</v>
      </c>
      <c r="F64" s="324"/>
    </row>
    <row r="65" spans="1:6" x14ac:dyDescent="0.2">
      <c r="A65" s="189" t="s">
        <v>119</v>
      </c>
      <c r="B65" s="306" t="s">
        <v>429</v>
      </c>
      <c r="C65" s="324">
        <v>0</v>
      </c>
      <c r="D65" s="324"/>
      <c r="E65" s="324">
        <v>0</v>
      </c>
      <c r="F65" s="324"/>
    </row>
    <row r="66" spans="1:6" x14ac:dyDescent="0.2">
      <c r="A66" s="301">
        <v>250</v>
      </c>
      <c r="B66" s="188" t="s">
        <v>451</v>
      </c>
      <c r="C66" s="30">
        <v>108073890.8696699</v>
      </c>
      <c r="D66" s="325"/>
      <c r="E66" s="326"/>
      <c r="F66" s="326"/>
    </row>
  </sheetData>
  <mergeCells count="10">
    <mergeCell ref="C8:D8"/>
    <mergeCell ref="E8:F8"/>
    <mergeCell ref="E9:F9"/>
    <mergeCell ref="A1:P2"/>
    <mergeCell ref="C29:D29"/>
    <mergeCell ref="E29:F29"/>
    <mergeCell ref="E30:F30"/>
    <mergeCell ref="C50:D50"/>
    <mergeCell ref="E50:F50"/>
    <mergeCell ref="E51:F5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AFB87-5C08-484C-A91B-9A0B44A35223}">
  <dimension ref="A1:P24"/>
  <sheetViews>
    <sheetView showGridLines="0" workbookViewId="0">
      <selection activeCell="I22" sqref="I22"/>
    </sheetView>
  </sheetViews>
  <sheetFormatPr baseColWidth="10" defaultRowHeight="14.25" x14ac:dyDescent="0.2"/>
  <cols>
    <col min="2" max="2" width="41.5546875" bestFit="1" customWidth="1"/>
  </cols>
  <sheetData>
    <row r="1" spans="1:16" x14ac:dyDescent="0.2">
      <c r="A1" s="368" t="s">
        <v>525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</row>
    <row r="2" spans="1:16" x14ac:dyDescent="0.2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</row>
    <row r="3" spans="1:16" x14ac:dyDescent="0.2">
      <c r="A3" s="17" t="s">
        <v>683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6" spans="1:16" x14ac:dyDescent="0.2">
      <c r="A6" s="116">
        <f>Dato</f>
        <v>44834</v>
      </c>
    </row>
    <row r="7" spans="1:16" x14ac:dyDescent="0.2">
      <c r="A7" s="433" t="s">
        <v>527</v>
      </c>
      <c r="B7" s="433"/>
      <c r="C7" s="433"/>
      <c r="D7" s="433"/>
    </row>
    <row r="8" spans="1:16" ht="114.75" x14ac:dyDescent="0.2">
      <c r="A8" s="78"/>
      <c r="B8" s="78"/>
      <c r="C8" s="75" t="s">
        <v>422</v>
      </c>
      <c r="D8" s="122" t="s">
        <v>455</v>
      </c>
    </row>
    <row r="9" spans="1:16" x14ac:dyDescent="0.2">
      <c r="A9" s="39"/>
      <c r="B9" s="39"/>
      <c r="C9" s="33" t="s">
        <v>89</v>
      </c>
      <c r="D9" s="34" t="s">
        <v>91</v>
      </c>
    </row>
    <row r="10" spans="1:16" x14ac:dyDescent="0.2">
      <c r="A10" s="191" t="s">
        <v>89</v>
      </c>
      <c r="B10" s="192" t="s">
        <v>423</v>
      </c>
      <c r="C10" s="327">
        <v>108032927.61350732</v>
      </c>
      <c r="D10" s="327">
        <v>116836109.56815431</v>
      </c>
    </row>
    <row r="13" spans="1:16" x14ac:dyDescent="0.2">
      <c r="A13" s="311">
        <v>44742</v>
      </c>
      <c r="B13" s="291"/>
      <c r="C13" s="291"/>
      <c r="D13" s="291"/>
    </row>
    <row r="14" spans="1:16" x14ac:dyDescent="0.2">
      <c r="A14" s="433" t="s">
        <v>527</v>
      </c>
      <c r="B14" s="433"/>
      <c r="C14" s="433"/>
      <c r="D14" s="433"/>
    </row>
    <row r="15" spans="1:16" ht="114.75" x14ac:dyDescent="0.2">
      <c r="A15" s="308"/>
      <c r="B15" s="308"/>
      <c r="C15" s="342" t="s">
        <v>422</v>
      </c>
      <c r="D15" s="314" t="s">
        <v>455</v>
      </c>
    </row>
    <row r="16" spans="1:16" x14ac:dyDescent="0.2">
      <c r="A16" s="305"/>
      <c r="B16" s="305"/>
      <c r="C16" s="356" t="s">
        <v>89</v>
      </c>
      <c r="D16" s="304" t="s">
        <v>91</v>
      </c>
    </row>
    <row r="17" spans="1:4" x14ac:dyDescent="0.2">
      <c r="A17" s="191" t="s">
        <v>89</v>
      </c>
      <c r="B17" s="192" t="s">
        <v>423</v>
      </c>
      <c r="C17" s="327">
        <v>106544341.28171945</v>
      </c>
      <c r="D17" s="327">
        <v>113019507.16711819</v>
      </c>
    </row>
    <row r="20" spans="1:4" x14ac:dyDescent="0.2">
      <c r="A20" s="311">
        <v>44651</v>
      </c>
      <c r="B20" s="291"/>
      <c r="C20" s="291"/>
      <c r="D20" s="291"/>
    </row>
    <row r="21" spans="1:4" x14ac:dyDescent="0.2">
      <c r="A21" s="433" t="s">
        <v>527</v>
      </c>
      <c r="B21" s="433"/>
      <c r="C21" s="433"/>
      <c r="D21" s="433"/>
    </row>
    <row r="22" spans="1:4" ht="114.75" x14ac:dyDescent="0.2">
      <c r="A22" s="308"/>
      <c r="B22" s="308"/>
      <c r="C22" s="307" t="s">
        <v>422</v>
      </c>
      <c r="D22" s="314" t="s">
        <v>455</v>
      </c>
    </row>
    <row r="23" spans="1:4" x14ac:dyDescent="0.2">
      <c r="A23" s="305"/>
      <c r="B23" s="305"/>
      <c r="C23" s="303" t="s">
        <v>89</v>
      </c>
      <c r="D23" s="304" t="s">
        <v>91</v>
      </c>
    </row>
    <row r="24" spans="1:4" x14ac:dyDescent="0.2">
      <c r="A24" s="191" t="s">
        <v>89</v>
      </c>
      <c r="B24" s="192" t="s">
        <v>423</v>
      </c>
      <c r="C24" s="85">
        <v>100091746.41736034</v>
      </c>
      <c r="D24" s="85">
        <v>108073890.8696699</v>
      </c>
    </row>
  </sheetData>
  <mergeCells count="4">
    <mergeCell ref="A1:P2"/>
    <mergeCell ref="A7:D7"/>
    <mergeCell ref="A21:D21"/>
    <mergeCell ref="A14:D1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AB911-AEDC-4C42-AEDF-EF39C1A6D8A9}">
  <dimension ref="A1:E21"/>
  <sheetViews>
    <sheetView showGridLines="0" workbookViewId="0">
      <selection sqref="A1:E2"/>
    </sheetView>
  </sheetViews>
  <sheetFormatPr baseColWidth="10" defaultRowHeight="14.25" x14ac:dyDescent="0.2"/>
  <cols>
    <col min="1" max="1" width="20.77734375" customWidth="1"/>
    <col min="2" max="2" width="18.88671875" bestFit="1" customWidth="1"/>
  </cols>
  <sheetData>
    <row r="1" spans="1:5" ht="19.5" customHeight="1" x14ac:dyDescent="0.2">
      <c r="A1" s="434" t="s">
        <v>128</v>
      </c>
      <c r="B1" s="434"/>
      <c r="C1" s="434"/>
      <c r="D1" s="434"/>
      <c r="E1" s="434"/>
    </row>
    <row r="2" spans="1:5" x14ac:dyDescent="0.2">
      <c r="A2" s="434"/>
      <c r="B2" s="434"/>
      <c r="C2" s="434"/>
      <c r="D2" s="434"/>
      <c r="E2" s="434"/>
    </row>
    <row r="3" spans="1:5" x14ac:dyDescent="0.2">
      <c r="A3" s="117" t="s">
        <v>484</v>
      </c>
    </row>
    <row r="11" spans="1:5" x14ac:dyDescent="0.2">
      <c r="A11" s="116">
        <f>Innholdsfortegnelse!E23</f>
        <v>44561</v>
      </c>
    </row>
    <row r="12" spans="1:5" x14ac:dyDescent="0.2">
      <c r="A12" s="47" t="s">
        <v>354</v>
      </c>
      <c r="B12" s="40" t="s">
        <v>488</v>
      </c>
      <c r="C12" s="2"/>
      <c r="D12" s="2"/>
    </row>
    <row r="13" spans="1:5" x14ac:dyDescent="0.2">
      <c r="A13" s="41" t="s">
        <v>355</v>
      </c>
      <c r="B13" s="159">
        <v>11502922.1</v>
      </c>
      <c r="C13" s="2"/>
      <c r="D13" s="2"/>
    </row>
    <row r="14" spans="1:5" x14ac:dyDescent="0.2">
      <c r="A14" s="43" t="s">
        <v>359</v>
      </c>
      <c r="B14" s="160">
        <v>2199840.08</v>
      </c>
      <c r="C14" s="2"/>
      <c r="D14" s="2"/>
      <c r="E14" s="2"/>
    </row>
    <row r="15" spans="1:5" x14ac:dyDescent="0.2">
      <c r="A15" s="43" t="s">
        <v>356</v>
      </c>
      <c r="B15" s="160">
        <v>1516732</v>
      </c>
      <c r="C15" s="2"/>
      <c r="D15" s="2"/>
      <c r="E15" s="2"/>
    </row>
    <row r="16" spans="1:5" x14ac:dyDescent="0.2">
      <c r="A16" s="43" t="s">
        <v>357</v>
      </c>
      <c r="B16" s="160">
        <v>6543164.8399999999</v>
      </c>
      <c r="C16" s="2"/>
      <c r="D16" s="2"/>
      <c r="E16" s="2"/>
    </row>
    <row r="17" spans="1:5" x14ac:dyDescent="0.2">
      <c r="A17" s="45" t="s">
        <v>358</v>
      </c>
      <c r="B17" s="161">
        <v>1039280</v>
      </c>
      <c r="C17" s="2"/>
      <c r="D17" s="2"/>
      <c r="E17" s="2"/>
    </row>
    <row r="18" spans="1:5" x14ac:dyDescent="0.2">
      <c r="A18" s="96" t="s">
        <v>341</v>
      </c>
      <c r="B18" s="97">
        <v>22801939.02</v>
      </c>
      <c r="C18" s="2"/>
      <c r="D18" s="2"/>
      <c r="E18" s="2"/>
    </row>
    <row r="19" spans="1:5" x14ac:dyDescent="0.2">
      <c r="A19" s="17" t="s">
        <v>360</v>
      </c>
      <c r="B19" s="2"/>
      <c r="C19" s="2"/>
      <c r="D19" s="2"/>
      <c r="E19" s="2"/>
    </row>
    <row r="20" spans="1:5" x14ac:dyDescent="0.2">
      <c r="E20" s="2"/>
    </row>
    <row r="21" spans="1:5" x14ac:dyDescent="0.2">
      <c r="E21" s="2"/>
    </row>
  </sheetData>
  <mergeCells count="1">
    <mergeCell ref="A1:E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5C761-7DC7-4503-939E-D4A47B37EFC0}">
  <dimension ref="A1:T54"/>
  <sheetViews>
    <sheetView showGridLines="0" workbookViewId="0">
      <selection activeCell="K50" sqref="K50"/>
    </sheetView>
  </sheetViews>
  <sheetFormatPr baseColWidth="10" defaultRowHeight="14.25" x14ac:dyDescent="0.2"/>
  <cols>
    <col min="2" max="2" width="79.21875" customWidth="1"/>
    <col min="3" max="3" width="14.44140625" customWidth="1"/>
    <col min="4" max="4" width="15.21875" customWidth="1"/>
    <col min="5" max="5" width="15" customWidth="1"/>
    <col min="6" max="6" width="14.33203125" customWidth="1"/>
    <col min="7" max="7" width="14.77734375" customWidth="1"/>
  </cols>
  <sheetData>
    <row r="1" spans="1:20" x14ac:dyDescent="0.2">
      <c r="A1" s="365" t="s">
        <v>543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</row>
    <row r="2" spans="1:20" x14ac:dyDescent="0.2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</row>
    <row r="3" spans="1:20" x14ac:dyDescent="0.2">
      <c r="A3" s="119" t="s">
        <v>670</v>
      </c>
      <c r="B3" s="16"/>
      <c r="C3" s="16"/>
      <c r="D3" s="16"/>
      <c r="E3" s="16"/>
      <c r="F3" s="16"/>
      <c r="G3" s="16"/>
      <c r="H3" s="16"/>
    </row>
    <row r="8" spans="1:20" x14ac:dyDescent="0.2">
      <c r="A8" s="221"/>
      <c r="B8" s="222"/>
      <c r="C8" s="223" t="s">
        <v>102</v>
      </c>
      <c r="D8" s="223" t="s">
        <v>102</v>
      </c>
      <c r="E8" s="223" t="s">
        <v>103</v>
      </c>
      <c r="F8" s="223" t="s">
        <v>104</v>
      </c>
      <c r="G8" s="223" t="s">
        <v>105</v>
      </c>
    </row>
    <row r="9" spans="1:20" x14ac:dyDescent="0.2">
      <c r="A9" s="221"/>
      <c r="B9" s="222"/>
      <c r="C9" s="224">
        <v>44834</v>
      </c>
      <c r="D9" s="224">
        <v>44742</v>
      </c>
      <c r="E9" s="224">
        <v>44651</v>
      </c>
      <c r="F9" s="224">
        <v>44561</v>
      </c>
      <c r="G9" s="224">
        <v>44469</v>
      </c>
    </row>
    <row r="10" spans="1:20" x14ac:dyDescent="0.2">
      <c r="A10" s="225"/>
      <c r="B10" s="364" t="s">
        <v>566</v>
      </c>
      <c r="C10" s="364"/>
      <c r="D10" s="364"/>
      <c r="E10" s="364"/>
      <c r="F10" s="364"/>
      <c r="G10" s="364"/>
    </row>
    <row r="11" spans="1:20" x14ac:dyDescent="0.2">
      <c r="A11" s="226">
        <v>1</v>
      </c>
      <c r="B11" s="328" t="s">
        <v>567</v>
      </c>
      <c r="C11" s="227">
        <f>'#3'!C57</f>
        <v>5028947.2887829989</v>
      </c>
      <c r="D11" s="227">
        <v>5093751.2769029988</v>
      </c>
      <c r="E11" s="227">
        <v>5077484.0787300002</v>
      </c>
      <c r="F11" s="227">
        <v>5109143.2171799997</v>
      </c>
      <c r="G11" s="227">
        <v>5086444.1956759989</v>
      </c>
    </row>
    <row r="12" spans="1:20" x14ac:dyDescent="0.2">
      <c r="A12" s="226">
        <v>2</v>
      </c>
      <c r="B12" s="329" t="s">
        <v>279</v>
      </c>
      <c r="C12" s="227">
        <f>'#3'!C84</f>
        <v>5755947.2887829989</v>
      </c>
      <c r="D12" s="227">
        <v>5668751.2769029988</v>
      </c>
      <c r="E12" s="227">
        <v>5652484.0787300002</v>
      </c>
      <c r="F12" s="227">
        <v>5684143.2171799997</v>
      </c>
      <c r="G12" s="227">
        <v>5660915.868635999</v>
      </c>
    </row>
    <row r="13" spans="1:20" x14ac:dyDescent="0.2">
      <c r="A13" s="226">
        <v>3</v>
      </c>
      <c r="B13" s="329" t="s">
        <v>568</v>
      </c>
      <c r="C13" s="227">
        <f>'#3'!C111</f>
        <v>6564813.3456429988</v>
      </c>
      <c r="D13" s="227">
        <v>6393236.8327529989</v>
      </c>
      <c r="E13" s="227">
        <v>6376897.3864500001</v>
      </c>
      <c r="F13" s="227">
        <v>6408485.0707</v>
      </c>
      <c r="G13" s="227">
        <v>6385184.6800959986</v>
      </c>
    </row>
    <row r="14" spans="1:20" x14ac:dyDescent="0.2">
      <c r="A14" s="228"/>
      <c r="B14" s="364" t="s">
        <v>570</v>
      </c>
      <c r="C14" s="364"/>
      <c r="D14" s="364"/>
      <c r="E14" s="364"/>
      <c r="F14" s="364"/>
      <c r="G14" s="364"/>
    </row>
    <row r="15" spans="1:20" x14ac:dyDescent="0.2">
      <c r="A15" s="226">
        <v>4</v>
      </c>
      <c r="B15" s="328" t="s">
        <v>569</v>
      </c>
      <c r="C15" s="227">
        <f>'#3'!C116</f>
        <v>38929374.881048828</v>
      </c>
      <c r="D15" s="227">
        <v>38346624.511568412</v>
      </c>
      <c r="E15" s="227">
        <v>37252523.908546269</v>
      </c>
      <c r="F15" s="227">
        <v>37295905.397137448</v>
      </c>
      <c r="G15" s="227">
        <v>37406016.765225574</v>
      </c>
    </row>
    <row r="16" spans="1:20" x14ac:dyDescent="0.2">
      <c r="A16" s="228"/>
      <c r="B16" s="364" t="s">
        <v>571</v>
      </c>
      <c r="C16" s="364"/>
      <c r="D16" s="364"/>
      <c r="E16" s="364"/>
      <c r="F16" s="364"/>
      <c r="G16" s="364"/>
    </row>
    <row r="17" spans="1:7" x14ac:dyDescent="0.2">
      <c r="A17" s="226">
        <v>5</v>
      </c>
      <c r="B17" s="328" t="s">
        <v>572</v>
      </c>
      <c r="C17" s="229">
        <f>'#3'!C118</f>
        <v>0.12918130085955057</v>
      </c>
      <c r="D17" s="229">
        <v>0.13283441089753065</v>
      </c>
      <c r="E17" s="229">
        <v>0.1362990623452805</v>
      </c>
      <c r="F17" s="229">
        <v>0.13698938697898291</v>
      </c>
      <c r="G17" s="229">
        <v>0.13597930588547993</v>
      </c>
    </row>
    <row r="18" spans="1:7" x14ac:dyDescent="0.2">
      <c r="A18" s="226">
        <v>6</v>
      </c>
      <c r="B18" s="329" t="s">
        <v>573</v>
      </c>
      <c r="C18" s="229">
        <f>'#3'!C119</f>
        <v>0.14785614478451453</v>
      </c>
      <c r="D18" s="229">
        <v>0.14782921180436231</v>
      </c>
      <c r="E18" s="229">
        <v>0.15173425812990993</v>
      </c>
      <c r="F18" s="229">
        <v>0.1524066290026645</v>
      </c>
      <c r="G18" s="229">
        <v>0.15133704035278778</v>
      </c>
    </row>
    <row r="19" spans="1:7" x14ac:dyDescent="0.2">
      <c r="A19" s="226">
        <v>7</v>
      </c>
      <c r="B19" s="329" t="s">
        <v>574</v>
      </c>
      <c r="C19" s="229">
        <f>'#3'!C120</f>
        <v>0.16863392658377388</v>
      </c>
      <c r="D19" s="229">
        <v>0.16672228427365979</v>
      </c>
      <c r="E19" s="229">
        <v>0.17118027766669114</v>
      </c>
      <c r="F19" s="229">
        <v>0.17182811363501224</v>
      </c>
      <c r="G19" s="229">
        <v>0.17069940165433417</v>
      </c>
    </row>
    <row r="20" spans="1:7" ht="14.25" customHeight="1" x14ac:dyDescent="0.2">
      <c r="A20" s="228"/>
      <c r="B20" s="364" t="s">
        <v>575</v>
      </c>
      <c r="C20" s="364"/>
      <c r="D20" s="364"/>
      <c r="E20" s="364"/>
      <c r="F20" s="364"/>
      <c r="G20" s="364"/>
    </row>
    <row r="21" spans="1:7" ht="18.75" customHeight="1" x14ac:dyDescent="0.2">
      <c r="A21" s="230" t="s">
        <v>544</v>
      </c>
      <c r="B21" s="328" t="s">
        <v>576</v>
      </c>
      <c r="C21" s="231">
        <v>5.0000000000000001E-3</v>
      </c>
      <c r="D21" s="231">
        <v>5.0000000000000001E-3</v>
      </c>
      <c r="E21" s="231">
        <v>5.0000000000000001E-3</v>
      </c>
      <c r="F21" s="231">
        <v>5.0000000000000001E-3</v>
      </c>
      <c r="G21" s="231">
        <v>5.0000000000000001E-3</v>
      </c>
    </row>
    <row r="22" spans="1:7" x14ac:dyDescent="0.2">
      <c r="A22" s="230" t="s">
        <v>545</v>
      </c>
      <c r="B22" s="328" t="s">
        <v>577</v>
      </c>
      <c r="C22" s="231">
        <v>5.0000000000000001E-3</v>
      </c>
      <c r="D22" s="231">
        <v>5.0000000000000001E-3</v>
      </c>
      <c r="E22" s="231">
        <v>5.0000000000000001E-3</v>
      </c>
      <c r="F22" s="231">
        <v>5.0000000000000001E-3</v>
      </c>
      <c r="G22" s="231">
        <v>5.0000000000000001E-3</v>
      </c>
    </row>
    <row r="23" spans="1:7" x14ac:dyDescent="0.2">
      <c r="A23" s="230" t="s">
        <v>546</v>
      </c>
      <c r="B23" s="329" t="s">
        <v>578</v>
      </c>
      <c r="C23" s="231">
        <v>5.0000000000000001E-3</v>
      </c>
      <c r="D23" s="231">
        <v>5.0000000000000001E-3</v>
      </c>
      <c r="E23" s="231">
        <v>5.0000000000000001E-3</v>
      </c>
      <c r="F23" s="231">
        <v>5.0000000000000001E-3</v>
      </c>
      <c r="G23" s="231">
        <v>5.0000000000000001E-3</v>
      </c>
    </row>
    <row r="24" spans="1:7" x14ac:dyDescent="0.2">
      <c r="A24" s="226" t="s">
        <v>547</v>
      </c>
      <c r="B24" s="328" t="s">
        <v>579</v>
      </c>
      <c r="C24" s="232">
        <v>8.5000000000000006E-2</v>
      </c>
      <c r="D24" s="232">
        <v>8.5000000000000006E-2</v>
      </c>
      <c r="E24" s="232">
        <v>8.5000000000000006E-2</v>
      </c>
      <c r="F24" s="232">
        <v>8.5000000000000006E-2</v>
      </c>
      <c r="G24" s="232">
        <v>8.5000000000000006E-2</v>
      </c>
    </row>
    <row r="25" spans="1:7" x14ac:dyDescent="0.2">
      <c r="A25" s="228"/>
      <c r="B25" s="364" t="s">
        <v>580</v>
      </c>
      <c r="C25" s="364"/>
      <c r="D25" s="364"/>
      <c r="E25" s="364"/>
      <c r="F25" s="364"/>
      <c r="G25" s="364"/>
    </row>
    <row r="26" spans="1:7" x14ac:dyDescent="0.2">
      <c r="A26" s="226">
        <v>8</v>
      </c>
      <c r="B26" s="328" t="s">
        <v>581</v>
      </c>
      <c r="C26" s="229">
        <v>2.5000000000000001E-2</v>
      </c>
      <c r="D26" s="229">
        <v>2.5000000000000001E-2</v>
      </c>
      <c r="E26" s="229">
        <v>2.5000000000000001E-2</v>
      </c>
      <c r="F26" s="229">
        <v>2.5000000000000001E-2</v>
      </c>
      <c r="G26" s="229">
        <v>2.5000000000000001E-2</v>
      </c>
    </row>
    <row r="27" spans="1:7" x14ac:dyDescent="0.2">
      <c r="A27" s="226" t="s">
        <v>548</v>
      </c>
      <c r="B27" s="328" t="s">
        <v>582</v>
      </c>
      <c r="C27" s="233">
        <v>0</v>
      </c>
      <c r="D27" s="233">
        <v>0</v>
      </c>
      <c r="E27" s="233">
        <v>0</v>
      </c>
      <c r="F27" s="233">
        <v>0</v>
      </c>
      <c r="G27" s="233">
        <v>0</v>
      </c>
    </row>
    <row r="28" spans="1:7" x14ac:dyDescent="0.2">
      <c r="A28" s="226">
        <v>9</v>
      </c>
      <c r="B28" s="328" t="s">
        <v>583</v>
      </c>
      <c r="C28" s="229">
        <v>1.4999999999999999E-2</v>
      </c>
      <c r="D28" s="340">
        <v>1.4999999999999999E-2</v>
      </c>
      <c r="E28" s="340">
        <v>0.01</v>
      </c>
      <c r="F28" s="340">
        <v>0.01</v>
      </c>
      <c r="G28" s="340">
        <v>0.01</v>
      </c>
    </row>
    <row r="29" spans="1:7" x14ac:dyDescent="0.2">
      <c r="A29" s="226" t="s">
        <v>549</v>
      </c>
      <c r="B29" s="328" t="s">
        <v>584</v>
      </c>
      <c r="C29" s="234">
        <v>0.03</v>
      </c>
      <c r="D29" s="234">
        <v>0.03</v>
      </c>
      <c r="E29" s="234">
        <v>0.03</v>
      </c>
      <c r="F29" s="234">
        <v>0.03</v>
      </c>
      <c r="G29" s="234">
        <v>0.03</v>
      </c>
    </row>
    <row r="30" spans="1:7" x14ac:dyDescent="0.2">
      <c r="A30" s="226">
        <v>10</v>
      </c>
      <c r="B30" s="328" t="s">
        <v>585</v>
      </c>
      <c r="C30" s="235">
        <v>0</v>
      </c>
      <c r="D30" s="235">
        <v>0</v>
      </c>
      <c r="E30" s="235">
        <v>0</v>
      </c>
      <c r="F30" s="235">
        <v>0</v>
      </c>
      <c r="G30" s="235">
        <v>0</v>
      </c>
    </row>
    <row r="31" spans="1:7" x14ac:dyDescent="0.2">
      <c r="A31" s="226" t="s">
        <v>550</v>
      </c>
      <c r="B31" s="328" t="s">
        <v>586</v>
      </c>
      <c r="C31" s="235">
        <v>0</v>
      </c>
      <c r="D31" s="235">
        <v>0</v>
      </c>
      <c r="E31" s="235">
        <v>0</v>
      </c>
      <c r="F31" s="235">
        <v>0</v>
      </c>
      <c r="G31" s="235">
        <v>0</v>
      </c>
    </row>
    <row r="32" spans="1:7" x14ac:dyDescent="0.2">
      <c r="A32" s="226">
        <v>11</v>
      </c>
      <c r="B32" s="328" t="s">
        <v>587</v>
      </c>
      <c r="C32" s="229">
        <v>7.0000000000000007E-2</v>
      </c>
      <c r="D32" s="229">
        <v>7.0000000000000007E-2</v>
      </c>
      <c r="E32" s="229">
        <v>6.5000000000000002E-2</v>
      </c>
      <c r="F32" s="229">
        <v>6.5000000000000002E-2</v>
      </c>
      <c r="G32" s="229">
        <v>6.5000000000000002E-2</v>
      </c>
    </row>
    <row r="33" spans="1:7" x14ac:dyDescent="0.2">
      <c r="A33" s="226" t="s">
        <v>551</v>
      </c>
      <c r="B33" s="328" t="s">
        <v>588</v>
      </c>
      <c r="C33" s="232">
        <v>0.15500000000000003</v>
      </c>
      <c r="D33" s="232">
        <v>0.15500000000000003</v>
      </c>
      <c r="E33" s="232">
        <v>0.15000000000000002</v>
      </c>
      <c r="F33" s="232">
        <v>0.15000000000000002</v>
      </c>
      <c r="G33" s="232">
        <v>0.15</v>
      </c>
    </row>
    <row r="34" spans="1:7" x14ac:dyDescent="0.2">
      <c r="A34" s="226">
        <v>12</v>
      </c>
      <c r="B34" s="328" t="s">
        <v>589</v>
      </c>
      <c r="C34" s="235">
        <v>0</v>
      </c>
      <c r="D34" s="235">
        <v>0</v>
      </c>
      <c r="E34" s="235">
        <v>0</v>
      </c>
      <c r="F34" s="235">
        <v>0</v>
      </c>
      <c r="G34" s="235">
        <v>0</v>
      </c>
    </row>
    <row r="35" spans="1:7" x14ac:dyDescent="0.2">
      <c r="A35" s="228"/>
      <c r="B35" s="364" t="s">
        <v>590</v>
      </c>
      <c r="C35" s="364"/>
      <c r="D35" s="364"/>
      <c r="E35" s="364"/>
      <c r="F35" s="364"/>
      <c r="G35" s="364"/>
    </row>
    <row r="36" spans="1:7" x14ac:dyDescent="0.2">
      <c r="A36" s="226">
        <v>13</v>
      </c>
      <c r="B36" s="328" t="s">
        <v>591</v>
      </c>
      <c r="C36" s="227">
        <f>'#9'!C39</f>
        <v>124073943.78542283</v>
      </c>
      <c r="D36" s="227">
        <v>121943378.40188479</v>
      </c>
      <c r="E36" s="227">
        <v>116886484.08145525</v>
      </c>
      <c r="F36" s="227">
        <v>118149672.3400836</v>
      </c>
      <c r="G36" s="227">
        <v>122134443.24619907</v>
      </c>
    </row>
    <row r="37" spans="1:7" x14ac:dyDescent="0.2">
      <c r="A37" s="226">
        <v>14</v>
      </c>
      <c r="B37" s="329" t="s">
        <v>608</v>
      </c>
      <c r="C37" s="232">
        <f>'#9'!C41</f>
        <v>4.6391265669264978E-2</v>
      </c>
      <c r="D37" s="232">
        <v>4.6486749433992898E-2</v>
      </c>
      <c r="E37" s="232">
        <v>4.8358748431434777E-2</v>
      </c>
      <c r="F37" s="232">
        <v>4.8109682444304094E-2</v>
      </c>
      <c r="G37" s="232">
        <v>4.6349872469838044E-2</v>
      </c>
    </row>
    <row r="38" spans="1:7" ht="14.25" customHeight="1" x14ac:dyDescent="0.2">
      <c r="A38" s="228"/>
      <c r="B38" s="364" t="s">
        <v>592</v>
      </c>
      <c r="C38" s="364"/>
      <c r="D38" s="364"/>
      <c r="E38" s="364"/>
      <c r="F38" s="364"/>
      <c r="G38" s="364"/>
    </row>
    <row r="39" spans="1:7" x14ac:dyDescent="0.2">
      <c r="A39" s="230" t="s">
        <v>552</v>
      </c>
      <c r="B39" s="328" t="s">
        <v>593</v>
      </c>
      <c r="C39" s="236">
        <v>0</v>
      </c>
      <c r="D39" s="236">
        <v>0</v>
      </c>
      <c r="E39" s="236">
        <v>0</v>
      </c>
      <c r="F39" s="236">
        <v>0</v>
      </c>
      <c r="G39" s="236">
        <v>0</v>
      </c>
    </row>
    <row r="40" spans="1:7" x14ac:dyDescent="0.2">
      <c r="A40" s="230" t="s">
        <v>553</v>
      </c>
      <c r="B40" s="328" t="s">
        <v>577</v>
      </c>
      <c r="C40" s="236">
        <v>0</v>
      </c>
      <c r="D40" s="236">
        <v>0</v>
      </c>
      <c r="E40" s="236">
        <v>0</v>
      </c>
      <c r="F40" s="236">
        <v>0</v>
      </c>
      <c r="G40" s="236">
        <v>0</v>
      </c>
    </row>
    <row r="41" spans="1:7" x14ac:dyDescent="0.2">
      <c r="A41" s="230" t="s">
        <v>554</v>
      </c>
      <c r="B41" s="329" t="s">
        <v>607</v>
      </c>
      <c r="C41" s="237">
        <v>0.03</v>
      </c>
      <c r="D41" s="435">
        <v>0.03</v>
      </c>
      <c r="E41" s="236">
        <v>0</v>
      </c>
      <c r="F41" s="236">
        <v>0</v>
      </c>
      <c r="G41" s="236">
        <v>0</v>
      </c>
    </row>
    <row r="42" spans="1:7" ht="14.25" customHeight="1" x14ac:dyDescent="0.2">
      <c r="A42" s="238"/>
      <c r="B42" s="364" t="s">
        <v>606</v>
      </c>
      <c r="C42" s="364"/>
      <c r="D42" s="364"/>
      <c r="E42" s="364"/>
      <c r="F42" s="364"/>
      <c r="G42" s="364"/>
    </row>
    <row r="43" spans="1:7" x14ac:dyDescent="0.2">
      <c r="A43" s="230" t="s">
        <v>555</v>
      </c>
      <c r="B43" s="329" t="s">
        <v>604</v>
      </c>
      <c r="C43" s="239">
        <v>0</v>
      </c>
      <c r="D43" s="239">
        <v>0</v>
      </c>
      <c r="E43" s="239">
        <v>0</v>
      </c>
      <c r="F43" s="239">
        <v>0</v>
      </c>
      <c r="G43" s="239">
        <v>0</v>
      </c>
    </row>
    <row r="44" spans="1:7" x14ac:dyDescent="0.2">
      <c r="A44" s="230" t="s">
        <v>556</v>
      </c>
      <c r="B44" s="329" t="s">
        <v>605</v>
      </c>
      <c r="C44" s="237">
        <v>0.03</v>
      </c>
      <c r="D44" s="435">
        <v>0.03</v>
      </c>
      <c r="E44" s="236">
        <v>0</v>
      </c>
      <c r="F44" s="236">
        <v>0</v>
      </c>
      <c r="G44" s="236">
        <v>0</v>
      </c>
    </row>
    <row r="45" spans="1:7" x14ac:dyDescent="0.2">
      <c r="A45" s="238"/>
      <c r="B45" s="364" t="s">
        <v>594</v>
      </c>
      <c r="C45" s="364"/>
      <c r="D45" s="364"/>
      <c r="E45" s="364"/>
      <c r="F45" s="364"/>
      <c r="G45" s="364"/>
    </row>
    <row r="46" spans="1:7" x14ac:dyDescent="0.2">
      <c r="A46" s="226">
        <v>15</v>
      </c>
      <c r="B46" s="329" t="s">
        <v>595</v>
      </c>
      <c r="C46" s="240">
        <f>'#10'!G14</f>
        <v>2270472.378404391</v>
      </c>
      <c r="D46" s="240">
        <v>3165907.7340260423</v>
      </c>
      <c r="E46" s="240">
        <v>2469989.1146204951</v>
      </c>
      <c r="F46" s="240">
        <v>4249201.6785439262</v>
      </c>
      <c r="G46" s="240">
        <v>9876762.576219704</v>
      </c>
    </row>
    <row r="47" spans="1:7" x14ac:dyDescent="0.2">
      <c r="A47" s="226" t="s">
        <v>557</v>
      </c>
      <c r="B47" s="329" t="s">
        <v>601</v>
      </c>
      <c r="C47" s="240">
        <f>'#10'!G30</f>
        <v>3886063.6752199722</v>
      </c>
      <c r="D47" s="240">
        <v>4216905.0612938469</v>
      </c>
      <c r="E47" s="240">
        <v>3237437.3677986492</v>
      </c>
      <c r="F47" s="240">
        <v>5064570.4143576529</v>
      </c>
      <c r="G47" s="240">
        <v>11095357.750846341</v>
      </c>
    </row>
    <row r="48" spans="1:7" x14ac:dyDescent="0.2">
      <c r="A48" s="226" t="s">
        <v>558</v>
      </c>
      <c r="B48" s="329" t="s">
        <v>602</v>
      </c>
      <c r="C48" s="240">
        <f>'#10'!G35</f>
        <v>2415250.6718315566</v>
      </c>
      <c r="D48" s="240">
        <v>1258141.1601510854</v>
      </c>
      <c r="E48" s="240">
        <v>926076.91733741376</v>
      </c>
      <c r="F48" s="240">
        <v>939639.54200435954</v>
      </c>
      <c r="G48" s="240">
        <v>1497723.0942990738</v>
      </c>
    </row>
    <row r="49" spans="1:7" x14ac:dyDescent="0.2">
      <c r="A49" s="226">
        <v>16</v>
      </c>
      <c r="B49" s="329" t="s">
        <v>603</v>
      </c>
      <c r="C49" s="240">
        <f>C47-C48</f>
        <v>1470813.0033884156</v>
      </c>
      <c r="D49" s="240">
        <v>2958763.9011427616</v>
      </c>
      <c r="E49" s="240">
        <v>2311360.4504612354</v>
      </c>
      <c r="F49" s="240">
        <v>4124930.8723532935</v>
      </c>
      <c r="G49" s="240">
        <v>9597634.656547267</v>
      </c>
    </row>
    <row r="50" spans="1:7" x14ac:dyDescent="0.2">
      <c r="A50" s="226">
        <v>17</v>
      </c>
      <c r="B50" s="329" t="s">
        <v>596</v>
      </c>
      <c r="C50" s="339">
        <f>C46/C49</f>
        <v>1.5436852769004243</v>
      </c>
      <c r="D50" s="339">
        <v>1.0700102609752931</v>
      </c>
      <c r="E50" s="339">
        <v>1.0686299984615577</v>
      </c>
      <c r="F50" s="339">
        <v>1.0301267609170226</v>
      </c>
      <c r="G50" s="339">
        <v>1.0290829907223049</v>
      </c>
    </row>
    <row r="51" spans="1:7" x14ac:dyDescent="0.2">
      <c r="A51" s="238"/>
      <c r="B51" s="364" t="s">
        <v>597</v>
      </c>
      <c r="C51" s="364"/>
      <c r="D51" s="364"/>
      <c r="E51" s="364"/>
      <c r="F51" s="364"/>
      <c r="G51" s="364"/>
    </row>
    <row r="52" spans="1:7" x14ac:dyDescent="0.2">
      <c r="A52" s="226">
        <v>18</v>
      </c>
      <c r="B52" s="328" t="s">
        <v>598</v>
      </c>
      <c r="C52" s="240">
        <f>'#11'!G24</f>
        <v>101056968.45186807</v>
      </c>
      <c r="D52" s="240">
        <v>103150286.50653897</v>
      </c>
      <c r="E52" s="240">
        <v>99788363.583107755</v>
      </c>
      <c r="F52" s="240">
        <v>103026666</v>
      </c>
      <c r="G52" s="240">
        <v>98299745</v>
      </c>
    </row>
    <row r="53" spans="1:7" x14ac:dyDescent="0.2">
      <c r="A53" s="226">
        <v>19</v>
      </c>
      <c r="B53" s="328" t="s">
        <v>599</v>
      </c>
      <c r="C53" s="240">
        <f>'#11'!G45</f>
        <v>89221299.585438699</v>
      </c>
      <c r="D53" s="240">
        <v>88947318.307953119</v>
      </c>
      <c r="E53" s="240">
        <v>104971503.87793177</v>
      </c>
      <c r="F53" s="240">
        <v>104130217</v>
      </c>
      <c r="G53" s="240">
        <v>100621463</v>
      </c>
    </row>
    <row r="54" spans="1:7" x14ac:dyDescent="0.2">
      <c r="A54" s="226">
        <v>20</v>
      </c>
      <c r="B54" s="328" t="s">
        <v>600</v>
      </c>
      <c r="C54" s="232">
        <f>'#11'!G46</f>
        <v>1.132655194683591</v>
      </c>
      <c r="D54" s="232">
        <v>1.1596784306572614</v>
      </c>
      <c r="E54" s="232">
        <v>0.95062335868931302</v>
      </c>
      <c r="F54" s="232">
        <v>0.98939999999999995</v>
      </c>
      <c r="G54" s="232">
        <v>0.97689999999999999</v>
      </c>
    </row>
  </sheetData>
  <mergeCells count="11">
    <mergeCell ref="A1:T2"/>
    <mergeCell ref="B10:G10"/>
    <mergeCell ref="B14:G14"/>
    <mergeCell ref="B16:G16"/>
    <mergeCell ref="B20:G20"/>
    <mergeCell ref="B51:G51"/>
    <mergeCell ref="B25:G25"/>
    <mergeCell ref="B35:G35"/>
    <mergeCell ref="B38:G38"/>
    <mergeCell ref="B42:G42"/>
    <mergeCell ref="B45:G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7B6D2-769C-4325-A28A-DBD945BD5059}">
  <dimension ref="A1:U50"/>
  <sheetViews>
    <sheetView showGridLines="0" zoomScaleNormal="100" workbookViewId="0">
      <selection activeCell="J23" sqref="J23"/>
    </sheetView>
  </sheetViews>
  <sheetFormatPr baseColWidth="10" defaultRowHeight="14.25" x14ac:dyDescent="0.2"/>
  <cols>
    <col min="1" max="1" width="12.21875" style="83" customWidth="1"/>
    <col min="2" max="2" width="73.109375" style="83" customWidth="1"/>
    <col min="3" max="3" width="22.6640625" style="83" customWidth="1"/>
    <col min="4" max="4" width="24" style="83" customWidth="1"/>
    <col min="5" max="6" width="23.33203125" style="83" bestFit="1" customWidth="1"/>
    <col min="7" max="7" width="20" style="83" customWidth="1"/>
    <col min="8" max="8" width="23.33203125" style="83" customWidth="1"/>
    <col min="9" max="10" width="20" style="83" customWidth="1"/>
  </cols>
  <sheetData>
    <row r="1" spans="1:21" ht="14.25" customHeight="1" x14ac:dyDescent="0.2">
      <c r="A1" s="365" t="s">
        <v>435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</row>
    <row r="2" spans="1:21" ht="14.25" customHeight="1" x14ac:dyDescent="0.2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</row>
    <row r="3" spans="1:21" x14ac:dyDescent="0.2">
      <c r="A3" s="119" t="s">
        <v>671</v>
      </c>
      <c r="B3" s="16"/>
      <c r="C3" s="16"/>
      <c r="D3" s="16"/>
      <c r="E3" s="16"/>
      <c r="F3" s="16"/>
      <c r="G3" s="16"/>
      <c r="H3" s="16"/>
      <c r="I3" s="16"/>
      <c r="J3" s="16"/>
    </row>
    <row r="4" spans="1:21" x14ac:dyDescent="0.2">
      <c r="A4" s="114"/>
      <c r="B4" s="16"/>
      <c r="C4" s="16"/>
      <c r="D4" s="16"/>
      <c r="E4" s="16"/>
      <c r="F4" s="16"/>
      <c r="G4" s="16"/>
      <c r="H4" s="16"/>
      <c r="I4" s="16"/>
      <c r="J4" s="16"/>
    </row>
    <row r="5" spans="1:21" x14ac:dyDescent="0.2">
      <c r="B5" s="16"/>
      <c r="C5" s="16"/>
      <c r="D5" s="16"/>
      <c r="E5" s="16"/>
      <c r="F5" s="16"/>
      <c r="G5" s="16"/>
      <c r="H5" s="16"/>
      <c r="I5" s="16"/>
      <c r="J5" s="16"/>
    </row>
    <row r="6" spans="1:21" x14ac:dyDescent="0.2">
      <c r="A6" s="111">
        <f>Innholdsfortegnelse!E9</f>
        <v>44834</v>
      </c>
      <c r="B6" s="16"/>
      <c r="C6" s="16"/>
      <c r="D6" s="16"/>
      <c r="E6" s="16"/>
      <c r="F6" s="16"/>
      <c r="G6" s="16"/>
      <c r="H6" s="16"/>
      <c r="I6" s="16"/>
      <c r="J6" s="16"/>
    </row>
    <row r="7" spans="1:21" x14ac:dyDescent="0.2">
      <c r="A7" s="112" t="s">
        <v>129</v>
      </c>
      <c r="B7" s="141"/>
      <c r="C7" s="142"/>
      <c r="D7" s="142"/>
      <c r="E7" s="142"/>
      <c r="F7" s="142"/>
      <c r="G7" s="142"/>
      <c r="H7" s="142"/>
      <c r="I7" s="143"/>
      <c r="J7" s="439"/>
    </row>
    <row r="8" spans="1:21" x14ac:dyDescent="0.2">
      <c r="A8" s="3">
        <v>1</v>
      </c>
      <c r="B8" s="147" t="s">
        <v>130</v>
      </c>
      <c r="C8" s="166" t="s">
        <v>0</v>
      </c>
      <c r="D8" s="166" t="s">
        <v>0</v>
      </c>
      <c r="E8" s="166" t="s">
        <v>0</v>
      </c>
      <c r="F8" s="166" t="s">
        <v>0</v>
      </c>
      <c r="G8" s="166" t="s">
        <v>0</v>
      </c>
      <c r="H8" s="166" t="s">
        <v>0</v>
      </c>
      <c r="I8" s="166" t="s">
        <v>0</v>
      </c>
      <c r="J8" s="166" t="s">
        <v>0</v>
      </c>
      <c r="K8" s="1"/>
      <c r="L8" s="1"/>
    </row>
    <row r="9" spans="1:21" ht="25.5" x14ac:dyDescent="0.2">
      <c r="A9" s="3">
        <v>2</v>
      </c>
      <c r="B9" s="147" t="s">
        <v>131</v>
      </c>
      <c r="C9" s="166" t="s">
        <v>3</v>
      </c>
      <c r="D9" s="163" t="s">
        <v>1</v>
      </c>
      <c r="E9" s="163" t="s">
        <v>559</v>
      </c>
      <c r="F9" s="163" t="s">
        <v>684</v>
      </c>
      <c r="G9" s="166" t="s">
        <v>485</v>
      </c>
      <c r="H9" s="166" t="s">
        <v>2</v>
      </c>
      <c r="I9" s="166" t="s">
        <v>483</v>
      </c>
      <c r="J9" s="438" t="s">
        <v>687</v>
      </c>
      <c r="K9" s="1"/>
      <c r="L9" s="1"/>
    </row>
    <row r="10" spans="1:21" x14ac:dyDescent="0.2">
      <c r="A10" s="72">
        <v>3</v>
      </c>
      <c r="B10" s="147" t="s">
        <v>132</v>
      </c>
      <c r="C10" s="148" t="s">
        <v>133</v>
      </c>
      <c r="D10" s="148" t="s">
        <v>133</v>
      </c>
      <c r="E10" s="148" t="s">
        <v>133</v>
      </c>
      <c r="F10" s="148" t="s">
        <v>133</v>
      </c>
      <c r="G10" s="148" t="s">
        <v>133</v>
      </c>
      <c r="H10" s="148" t="s">
        <v>133</v>
      </c>
      <c r="I10" s="148" t="s">
        <v>133</v>
      </c>
      <c r="J10" s="148" t="s">
        <v>133</v>
      </c>
      <c r="K10" s="1"/>
      <c r="L10" s="1"/>
    </row>
    <row r="11" spans="1:21" ht="15" customHeight="1" x14ac:dyDescent="0.2">
      <c r="A11" s="53" t="s">
        <v>134</v>
      </c>
      <c r="B11" s="141"/>
      <c r="C11" s="144"/>
      <c r="D11" s="145"/>
      <c r="E11" s="145"/>
      <c r="F11" s="145"/>
      <c r="G11" s="144"/>
      <c r="H11" s="144"/>
      <c r="I11" s="146"/>
      <c r="J11" s="146"/>
      <c r="K11" s="1"/>
      <c r="L11" s="1"/>
    </row>
    <row r="12" spans="1:21" x14ac:dyDescent="0.2">
      <c r="A12" s="49">
        <v>4</v>
      </c>
      <c r="B12" s="162" t="s">
        <v>135</v>
      </c>
      <c r="C12" s="163" t="s">
        <v>136</v>
      </c>
      <c r="D12" s="163" t="s">
        <v>136</v>
      </c>
      <c r="E12" s="163" t="s">
        <v>136</v>
      </c>
      <c r="F12" s="163" t="s">
        <v>136</v>
      </c>
      <c r="G12" s="163" t="s">
        <v>137</v>
      </c>
      <c r="H12" s="163" t="s">
        <v>137</v>
      </c>
      <c r="I12" s="163" t="s">
        <v>137</v>
      </c>
      <c r="J12" s="163" t="s">
        <v>137</v>
      </c>
      <c r="K12" s="1"/>
      <c r="L12" s="1"/>
    </row>
    <row r="13" spans="1:21" x14ac:dyDescent="0.2">
      <c r="A13" s="48">
        <v>5</v>
      </c>
      <c r="B13" s="162" t="s">
        <v>138</v>
      </c>
      <c r="C13" s="163" t="s">
        <v>136</v>
      </c>
      <c r="D13" s="163" t="s">
        <v>136</v>
      </c>
      <c r="E13" s="163" t="s">
        <v>136</v>
      </c>
      <c r="F13" s="163" t="s">
        <v>136</v>
      </c>
      <c r="G13" s="163" t="s">
        <v>137</v>
      </c>
      <c r="H13" s="163" t="s">
        <v>137</v>
      </c>
      <c r="I13" s="163" t="s">
        <v>137</v>
      </c>
      <c r="J13" s="163" t="s">
        <v>137</v>
      </c>
      <c r="K13" s="1"/>
      <c r="L13" s="1"/>
    </row>
    <row r="14" spans="1:21" x14ac:dyDescent="0.2">
      <c r="A14" s="48">
        <v>6</v>
      </c>
      <c r="B14" s="162" t="s">
        <v>139</v>
      </c>
      <c r="C14" s="163" t="s">
        <v>140</v>
      </c>
      <c r="D14" s="163" t="s">
        <v>140</v>
      </c>
      <c r="E14" s="163" t="s">
        <v>140</v>
      </c>
      <c r="F14" s="163" t="s">
        <v>140</v>
      </c>
      <c r="G14" s="163" t="s">
        <v>140</v>
      </c>
      <c r="H14" s="163" t="s">
        <v>140</v>
      </c>
      <c r="I14" s="163" t="s">
        <v>140</v>
      </c>
      <c r="J14" s="163" t="s">
        <v>140</v>
      </c>
      <c r="K14" s="1"/>
      <c r="L14" s="1"/>
    </row>
    <row r="15" spans="1:21" x14ac:dyDescent="0.2">
      <c r="A15" s="48">
        <v>7</v>
      </c>
      <c r="B15" s="162" t="s">
        <v>141</v>
      </c>
      <c r="C15" s="163" t="s">
        <v>142</v>
      </c>
      <c r="D15" s="163" t="s">
        <v>142</v>
      </c>
      <c r="E15" s="163" t="s">
        <v>142</v>
      </c>
      <c r="F15" s="163" t="s">
        <v>142</v>
      </c>
      <c r="G15" s="163" t="s">
        <v>143</v>
      </c>
      <c r="H15" s="163" t="s">
        <v>143</v>
      </c>
      <c r="I15" s="163" t="s">
        <v>143</v>
      </c>
      <c r="J15" s="163" t="s">
        <v>143</v>
      </c>
      <c r="K15" s="1"/>
      <c r="L15" s="1"/>
    </row>
    <row r="16" spans="1:21" x14ac:dyDescent="0.2">
      <c r="A16" s="48">
        <v>8</v>
      </c>
      <c r="B16" s="162" t="s">
        <v>144</v>
      </c>
      <c r="C16" s="164">
        <v>275</v>
      </c>
      <c r="D16" s="164">
        <v>200</v>
      </c>
      <c r="E16" s="164">
        <v>100</v>
      </c>
      <c r="F16" s="436">
        <v>200</v>
      </c>
      <c r="G16" s="164">
        <v>150</v>
      </c>
      <c r="H16" s="164">
        <v>325</v>
      </c>
      <c r="I16" s="164">
        <v>250</v>
      </c>
      <c r="J16" s="436">
        <v>375</v>
      </c>
      <c r="K16" s="1"/>
      <c r="L16" s="1"/>
    </row>
    <row r="17" spans="1:17" x14ac:dyDescent="0.2">
      <c r="A17" s="48">
        <v>9</v>
      </c>
      <c r="B17" s="162" t="s">
        <v>145</v>
      </c>
      <c r="C17" s="164">
        <v>275</v>
      </c>
      <c r="D17" s="164">
        <v>200</v>
      </c>
      <c r="E17" s="164">
        <v>100</v>
      </c>
      <c r="F17" s="436">
        <v>200</v>
      </c>
      <c r="G17" s="164">
        <v>150</v>
      </c>
      <c r="H17" s="164">
        <v>325</v>
      </c>
      <c r="I17" s="164">
        <v>250</v>
      </c>
      <c r="J17" s="436">
        <v>375</v>
      </c>
      <c r="K17" s="1"/>
      <c r="L17" s="1"/>
    </row>
    <row r="18" spans="1:17" x14ac:dyDescent="0.2">
      <c r="A18" s="48" t="s">
        <v>4</v>
      </c>
      <c r="B18" s="162" t="s">
        <v>146</v>
      </c>
      <c r="C18" s="164">
        <v>100</v>
      </c>
      <c r="D18" s="164">
        <v>100</v>
      </c>
      <c r="E18" s="164">
        <v>100</v>
      </c>
      <c r="F18" s="436">
        <v>100</v>
      </c>
      <c r="G18" s="164">
        <v>100</v>
      </c>
      <c r="H18" s="164">
        <v>100</v>
      </c>
      <c r="I18" s="164">
        <v>100</v>
      </c>
      <c r="J18" s="436">
        <v>100</v>
      </c>
      <c r="K18" s="1"/>
      <c r="L18" s="1"/>
    </row>
    <row r="19" spans="1:17" x14ac:dyDescent="0.2">
      <c r="A19" s="48" t="s">
        <v>5</v>
      </c>
      <c r="B19" s="162" t="s">
        <v>147</v>
      </c>
      <c r="C19" s="164">
        <v>100</v>
      </c>
      <c r="D19" s="164">
        <v>100</v>
      </c>
      <c r="E19" s="164">
        <v>100</v>
      </c>
      <c r="F19" s="436">
        <v>100</v>
      </c>
      <c r="G19" s="164">
        <v>100</v>
      </c>
      <c r="H19" s="164">
        <v>100</v>
      </c>
      <c r="I19" s="164">
        <v>100</v>
      </c>
      <c r="J19" s="436">
        <v>100</v>
      </c>
      <c r="K19" s="1"/>
      <c r="L19" s="1"/>
    </row>
    <row r="20" spans="1:17" x14ac:dyDescent="0.2">
      <c r="A20" s="48">
        <v>10</v>
      </c>
      <c r="B20" s="162" t="s">
        <v>148</v>
      </c>
      <c r="C20" s="163" t="s">
        <v>149</v>
      </c>
      <c r="D20" s="163" t="s">
        <v>149</v>
      </c>
      <c r="E20" s="163" t="s">
        <v>149</v>
      </c>
      <c r="F20" s="169" t="s">
        <v>149</v>
      </c>
      <c r="G20" s="163" t="s">
        <v>150</v>
      </c>
      <c r="H20" s="163" t="s">
        <v>150</v>
      </c>
      <c r="I20" s="163" t="s">
        <v>150</v>
      </c>
      <c r="J20" s="169" t="s">
        <v>150</v>
      </c>
      <c r="K20" s="1"/>
      <c r="L20" s="1"/>
    </row>
    <row r="21" spans="1:17" x14ac:dyDescent="0.2">
      <c r="A21" s="48">
        <v>11</v>
      </c>
      <c r="B21" s="162" t="s">
        <v>151</v>
      </c>
      <c r="C21" s="165">
        <v>43403</v>
      </c>
      <c r="D21" s="165">
        <v>43133</v>
      </c>
      <c r="E21" s="165">
        <v>44692</v>
      </c>
      <c r="F21" s="437">
        <v>44818</v>
      </c>
      <c r="G21" s="165">
        <v>44216</v>
      </c>
      <c r="H21" s="165">
        <v>43133</v>
      </c>
      <c r="I21" s="165">
        <v>43735</v>
      </c>
      <c r="J21" s="437">
        <v>44791</v>
      </c>
      <c r="K21" s="1"/>
      <c r="L21" s="1"/>
    </row>
    <row r="22" spans="1:17" x14ac:dyDescent="0.2">
      <c r="A22" s="48">
        <v>12</v>
      </c>
      <c r="B22" s="162" t="s">
        <v>152</v>
      </c>
      <c r="C22" s="166" t="s">
        <v>153</v>
      </c>
      <c r="D22" s="166" t="s">
        <v>153</v>
      </c>
      <c r="E22" s="166" t="s">
        <v>153</v>
      </c>
      <c r="F22" s="438" t="s">
        <v>153</v>
      </c>
      <c r="G22" s="166" t="s">
        <v>154</v>
      </c>
      <c r="H22" s="166" t="s">
        <v>154</v>
      </c>
      <c r="I22" s="166" t="s">
        <v>154</v>
      </c>
      <c r="J22" s="438" t="s">
        <v>154</v>
      </c>
      <c r="K22" s="1"/>
      <c r="L22" s="1"/>
    </row>
    <row r="23" spans="1:17" x14ac:dyDescent="0.2">
      <c r="A23" s="48">
        <v>13</v>
      </c>
      <c r="B23" s="162" t="s">
        <v>155</v>
      </c>
      <c r="C23" s="165" t="s">
        <v>156</v>
      </c>
      <c r="D23" s="165" t="s">
        <v>156</v>
      </c>
      <c r="E23" s="165" t="s">
        <v>156</v>
      </c>
      <c r="F23" s="165" t="s">
        <v>156</v>
      </c>
      <c r="G23" s="165">
        <v>47868</v>
      </c>
      <c r="H23" s="165">
        <v>46785</v>
      </c>
      <c r="I23" s="165">
        <v>47388</v>
      </c>
      <c r="J23" s="437">
        <v>48536</v>
      </c>
      <c r="K23" s="1"/>
      <c r="L23" s="1"/>
    </row>
    <row r="24" spans="1:17" x14ac:dyDescent="0.2">
      <c r="A24" s="48">
        <v>14</v>
      </c>
      <c r="B24" s="162" t="s">
        <v>157</v>
      </c>
      <c r="C24" s="166" t="s">
        <v>158</v>
      </c>
      <c r="D24" s="166" t="s">
        <v>158</v>
      </c>
      <c r="E24" s="166" t="s">
        <v>158</v>
      </c>
      <c r="F24" s="166" t="s">
        <v>158</v>
      </c>
      <c r="G24" s="166" t="s">
        <v>158</v>
      </c>
      <c r="H24" s="166" t="s">
        <v>158</v>
      </c>
      <c r="I24" s="166" t="s">
        <v>158</v>
      </c>
      <c r="J24" s="438" t="s">
        <v>158</v>
      </c>
      <c r="K24" s="1"/>
      <c r="L24" s="1"/>
    </row>
    <row r="25" spans="1:17" ht="234" customHeight="1" x14ac:dyDescent="0.2">
      <c r="A25" s="171">
        <v>15</v>
      </c>
      <c r="B25" s="172" t="s">
        <v>159</v>
      </c>
      <c r="C25" s="173" t="s">
        <v>162</v>
      </c>
      <c r="D25" s="173" t="s">
        <v>160</v>
      </c>
      <c r="E25" s="173" t="s">
        <v>560</v>
      </c>
      <c r="F25" s="173" t="s">
        <v>685</v>
      </c>
      <c r="G25" s="173" t="s">
        <v>486</v>
      </c>
      <c r="H25" s="173" t="s">
        <v>161</v>
      </c>
      <c r="I25" s="148" t="s">
        <v>481</v>
      </c>
      <c r="J25" s="173" t="s">
        <v>688</v>
      </c>
      <c r="K25" s="1"/>
      <c r="L25" s="1"/>
    </row>
    <row r="26" spans="1:17" ht="25.5" x14ac:dyDescent="0.2">
      <c r="A26" s="73">
        <v>16</v>
      </c>
      <c r="B26" s="162" t="s">
        <v>163</v>
      </c>
      <c r="C26" s="167" t="s">
        <v>164</v>
      </c>
      <c r="D26" s="167" t="s">
        <v>164</v>
      </c>
      <c r="E26" s="167" t="s">
        <v>164</v>
      </c>
      <c r="F26" s="167" t="s">
        <v>164</v>
      </c>
      <c r="G26" s="167" t="s">
        <v>164</v>
      </c>
      <c r="H26" s="167" t="s">
        <v>164</v>
      </c>
      <c r="I26" s="167" t="s">
        <v>164</v>
      </c>
      <c r="J26" s="167" t="s">
        <v>164</v>
      </c>
      <c r="K26" s="1"/>
      <c r="L26" s="4"/>
    </row>
    <row r="27" spans="1:17" x14ac:dyDescent="0.2">
      <c r="A27" s="53" t="s">
        <v>165</v>
      </c>
      <c r="B27" s="141"/>
      <c r="C27" s="168"/>
      <c r="D27" s="146"/>
      <c r="E27" s="146"/>
      <c r="F27" s="146"/>
      <c r="G27" s="168"/>
      <c r="H27" s="168"/>
      <c r="I27" s="168"/>
      <c r="J27" s="168"/>
    </row>
    <row r="28" spans="1:17" x14ac:dyDescent="0.2">
      <c r="A28" s="49">
        <v>17</v>
      </c>
      <c r="B28" s="162" t="s">
        <v>166</v>
      </c>
      <c r="C28" s="166" t="s">
        <v>167</v>
      </c>
      <c r="D28" s="166" t="s">
        <v>167</v>
      </c>
      <c r="E28" s="166" t="s">
        <v>167</v>
      </c>
      <c r="F28" s="166" t="s">
        <v>167</v>
      </c>
      <c r="G28" s="166" t="s">
        <v>167</v>
      </c>
      <c r="H28" s="166" t="s">
        <v>167</v>
      </c>
      <c r="I28" s="166" t="s">
        <v>167</v>
      </c>
      <c r="J28" s="166" t="s">
        <v>167</v>
      </c>
      <c r="K28" s="1"/>
      <c r="L28" s="1"/>
      <c r="M28" s="1"/>
      <c r="N28" s="1"/>
      <c r="O28" s="1"/>
      <c r="P28" s="1"/>
      <c r="Q28" s="1"/>
    </row>
    <row r="29" spans="1:17" ht="25.5" x14ac:dyDescent="0.2">
      <c r="A29" s="48">
        <v>18</v>
      </c>
      <c r="B29" s="162" t="s">
        <v>168</v>
      </c>
      <c r="C29" s="148" t="s">
        <v>171</v>
      </c>
      <c r="D29" s="148" t="s">
        <v>169</v>
      </c>
      <c r="E29" s="148" t="s">
        <v>169</v>
      </c>
      <c r="F29" s="173" t="s">
        <v>686</v>
      </c>
      <c r="G29" s="148" t="s">
        <v>487</v>
      </c>
      <c r="H29" s="148" t="s">
        <v>170</v>
      </c>
      <c r="I29" s="148" t="s">
        <v>482</v>
      </c>
      <c r="J29" s="173" t="s">
        <v>689</v>
      </c>
      <c r="K29" s="1"/>
      <c r="L29" s="1"/>
      <c r="M29" s="1"/>
      <c r="N29" s="1"/>
      <c r="O29" s="1"/>
      <c r="P29" s="1"/>
      <c r="Q29" s="1"/>
    </row>
    <row r="30" spans="1:17" ht="25.5" x14ac:dyDescent="0.2">
      <c r="A30" s="48">
        <v>19</v>
      </c>
      <c r="B30" s="162" t="s">
        <v>172</v>
      </c>
      <c r="C30" s="166" t="s">
        <v>173</v>
      </c>
      <c r="D30" s="166" t="s">
        <v>173</v>
      </c>
      <c r="E30" s="166" t="s">
        <v>173</v>
      </c>
      <c r="F30" s="166" t="s">
        <v>173</v>
      </c>
      <c r="G30" s="166" t="s">
        <v>173</v>
      </c>
      <c r="H30" s="166" t="s">
        <v>173</v>
      </c>
      <c r="I30" s="166" t="s">
        <v>173</v>
      </c>
      <c r="J30" s="166" t="s">
        <v>173</v>
      </c>
      <c r="K30" s="1"/>
      <c r="L30" s="1"/>
      <c r="M30" s="1"/>
      <c r="N30" s="1"/>
      <c r="O30" s="1"/>
      <c r="P30" s="1"/>
      <c r="Q30" s="1"/>
    </row>
    <row r="31" spans="1:17" x14ac:dyDescent="0.2">
      <c r="A31" s="48" t="s">
        <v>6</v>
      </c>
      <c r="B31" s="162" t="s">
        <v>174</v>
      </c>
      <c r="C31" s="166" t="s">
        <v>175</v>
      </c>
      <c r="D31" s="166" t="s">
        <v>175</v>
      </c>
      <c r="E31" s="166" t="s">
        <v>175</v>
      </c>
      <c r="F31" s="166" t="s">
        <v>175</v>
      </c>
      <c r="G31" s="166" t="s">
        <v>175</v>
      </c>
      <c r="H31" s="166" t="s">
        <v>175</v>
      </c>
      <c r="I31" s="166" t="s">
        <v>175</v>
      </c>
      <c r="J31" s="166" t="s">
        <v>175</v>
      </c>
      <c r="K31" s="1"/>
      <c r="L31" s="1"/>
      <c r="M31" s="1"/>
      <c r="N31" s="1"/>
      <c r="O31" s="1"/>
      <c r="P31" s="1"/>
      <c r="Q31" s="1"/>
    </row>
    <row r="32" spans="1:17" x14ac:dyDescent="0.2">
      <c r="A32" s="48" t="s">
        <v>7</v>
      </c>
      <c r="B32" s="162" t="s">
        <v>176</v>
      </c>
      <c r="C32" s="166" t="s">
        <v>175</v>
      </c>
      <c r="D32" s="166" t="s">
        <v>175</v>
      </c>
      <c r="E32" s="166" t="s">
        <v>175</v>
      </c>
      <c r="F32" s="166" t="s">
        <v>175</v>
      </c>
      <c r="G32" s="166" t="s">
        <v>175</v>
      </c>
      <c r="H32" s="166" t="s">
        <v>175</v>
      </c>
      <c r="I32" s="166" t="s">
        <v>175</v>
      </c>
      <c r="J32" s="166" t="s">
        <v>175</v>
      </c>
      <c r="K32" s="1"/>
      <c r="L32" s="1"/>
      <c r="M32" s="1"/>
      <c r="N32" s="1"/>
      <c r="O32" s="1"/>
      <c r="P32" s="1"/>
      <c r="Q32" s="1"/>
    </row>
    <row r="33" spans="1:17" x14ac:dyDescent="0.2">
      <c r="A33" s="48">
        <v>21</v>
      </c>
      <c r="B33" s="162" t="s">
        <v>177</v>
      </c>
      <c r="C33" s="166" t="s">
        <v>173</v>
      </c>
      <c r="D33" s="166" t="s">
        <v>173</v>
      </c>
      <c r="E33" s="166" t="s">
        <v>173</v>
      </c>
      <c r="F33" s="166" t="s">
        <v>173</v>
      </c>
      <c r="G33" s="166" t="s">
        <v>173</v>
      </c>
      <c r="H33" s="166" t="s">
        <v>173</v>
      </c>
      <c r="I33" s="166" t="s">
        <v>173</v>
      </c>
      <c r="J33" s="166" t="s">
        <v>173</v>
      </c>
      <c r="K33" s="1"/>
      <c r="L33" s="1"/>
      <c r="M33" s="1"/>
      <c r="N33" s="1"/>
      <c r="O33" s="1"/>
      <c r="P33" s="1"/>
      <c r="Q33" s="1"/>
    </row>
    <row r="34" spans="1:17" x14ac:dyDescent="0.2">
      <c r="A34" s="48">
        <v>22</v>
      </c>
      <c r="B34" s="162" t="s">
        <v>178</v>
      </c>
      <c r="C34" s="166" t="s">
        <v>158</v>
      </c>
      <c r="D34" s="166" t="s">
        <v>158</v>
      </c>
      <c r="E34" s="166" t="s">
        <v>158</v>
      </c>
      <c r="F34" s="166" t="s">
        <v>158</v>
      </c>
      <c r="G34" s="166" t="s">
        <v>158</v>
      </c>
      <c r="H34" s="166" t="s">
        <v>158</v>
      </c>
      <c r="I34" s="166" t="s">
        <v>158</v>
      </c>
      <c r="J34" s="166" t="s">
        <v>158</v>
      </c>
      <c r="K34" s="1"/>
      <c r="L34" s="1"/>
      <c r="M34" s="1"/>
      <c r="N34" s="1"/>
      <c r="O34" s="1"/>
      <c r="P34" s="1"/>
      <c r="Q34" s="1"/>
    </row>
    <row r="35" spans="1:17" x14ac:dyDescent="0.2">
      <c r="A35" s="48">
        <v>23</v>
      </c>
      <c r="B35" s="162" t="s">
        <v>179</v>
      </c>
      <c r="C35" s="169" t="s">
        <v>180</v>
      </c>
      <c r="D35" s="169" t="s">
        <v>180</v>
      </c>
      <c r="E35" s="169" t="s">
        <v>180</v>
      </c>
      <c r="F35" s="169" t="s">
        <v>180</v>
      </c>
      <c r="G35" s="169" t="s">
        <v>173</v>
      </c>
      <c r="H35" s="169" t="s">
        <v>173</v>
      </c>
      <c r="I35" s="169" t="s">
        <v>173</v>
      </c>
      <c r="J35" s="169" t="s">
        <v>173</v>
      </c>
      <c r="K35" s="1"/>
      <c r="L35" s="1"/>
      <c r="M35" s="1"/>
      <c r="N35" s="1"/>
      <c r="O35" s="1"/>
      <c r="P35" s="1"/>
      <c r="Q35" s="1"/>
    </row>
    <row r="36" spans="1:17" x14ac:dyDescent="0.2">
      <c r="A36" s="48">
        <v>24</v>
      </c>
      <c r="B36" s="162" t="s">
        <v>181</v>
      </c>
      <c r="C36" s="169" t="s">
        <v>8</v>
      </c>
      <c r="D36" s="169" t="s">
        <v>8</v>
      </c>
      <c r="E36" s="169" t="s">
        <v>8</v>
      </c>
      <c r="F36" s="169" t="s">
        <v>8</v>
      </c>
      <c r="G36" s="169" t="s">
        <v>8</v>
      </c>
      <c r="H36" s="169" t="s">
        <v>8</v>
      </c>
      <c r="I36" s="169" t="s">
        <v>8</v>
      </c>
      <c r="J36" s="169" t="s">
        <v>8</v>
      </c>
      <c r="K36" s="1"/>
      <c r="L36" s="1"/>
      <c r="M36" s="1"/>
      <c r="N36" s="1"/>
      <c r="O36" s="1"/>
      <c r="P36" s="1"/>
      <c r="Q36" s="1"/>
    </row>
    <row r="37" spans="1:17" x14ac:dyDescent="0.2">
      <c r="A37" s="48">
        <v>25</v>
      </c>
      <c r="B37" s="162" t="s">
        <v>182</v>
      </c>
      <c r="C37" s="169" t="s">
        <v>8</v>
      </c>
      <c r="D37" s="169" t="s">
        <v>8</v>
      </c>
      <c r="E37" s="169" t="s">
        <v>8</v>
      </c>
      <c r="F37" s="169" t="s">
        <v>8</v>
      </c>
      <c r="G37" s="169" t="s">
        <v>8</v>
      </c>
      <c r="H37" s="169" t="s">
        <v>8</v>
      </c>
      <c r="I37" s="169" t="s">
        <v>8</v>
      </c>
      <c r="J37" s="169" t="s">
        <v>8</v>
      </c>
      <c r="K37" s="1"/>
      <c r="L37" s="1"/>
      <c r="M37" s="1"/>
      <c r="N37" s="1"/>
      <c r="O37" s="1"/>
      <c r="P37" s="1"/>
      <c r="Q37" s="1"/>
    </row>
    <row r="38" spans="1:17" x14ac:dyDescent="0.2">
      <c r="A38" s="48">
        <v>26</v>
      </c>
      <c r="B38" s="162" t="s">
        <v>183</v>
      </c>
      <c r="C38" s="169" t="s">
        <v>8</v>
      </c>
      <c r="D38" s="169" t="s">
        <v>8</v>
      </c>
      <c r="E38" s="169" t="s">
        <v>8</v>
      </c>
      <c r="F38" s="169" t="s">
        <v>8</v>
      </c>
      <c r="G38" s="169" t="s">
        <v>8</v>
      </c>
      <c r="H38" s="169" t="s">
        <v>8</v>
      </c>
      <c r="I38" s="169" t="s">
        <v>8</v>
      </c>
      <c r="J38" s="169" t="s">
        <v>8</v>
      </c>
      <c r="K38" s="1"/>
      <c r="L38" s="1"/>
      <c r="M38" s="1"/>
      <c r="N38" s="1"/>
      <c r="O38" s="1"/>
      <c r="P38" s="1"/>
      <c r="Q38" s="1"/>
    </row>
    <row r="39" spans="1:17" x14ac:dyDescent="0.2">
      <c r="A39" s="48">
        <v>27</v>
      </c>
      <c r="B39" s="162" t="s">
        <v>184</v>
      </c>
      <c r="C39" s="169" t="s">
        <v>185</v>
      </c>
      <c r="D39" s="169" t="s">
        <v>185</v>
      </c>
      <c r="E39" s="169" t="s">
        <v>185</v>
      </c>
      <c r="F39" s="169" t="s">
        <v>185</v>
      </c>
      <c r="G39" s="169" t="s">
        <v>8</v>
      </c>
      <c r="H39" s="169" t="s">
        <v>8</v>
      </c>
      <c r="I39" s="169" t="s">
        <v>8</v>
      </c>
      <c r="J39" s="169" t="s">
        <v>8</v>
      </c>
      <c r="K39" s="1"/>
      <c r="L39" s="1"/>
      <c r="M39" s="1"/>
      <c r="N39" s="1"/>
      <c r="O39" s="1"/>
      <c r="P39" s="1"/>
      <c r="Q39" s="1"/>
    </row>
    <row r="40" spans="1:17" x14ac:dyDescent="0.2">
      <c r="A40" s="48">
        <v>28</v>
      </c>
      <c r="B40" s="162" t="s">
        <v>186</v>
      </c>
      <c r="C40" s="169" t="s">
        <v>136</v>
      </c>
      <c r="D40" s="169" t="s">
        <v>136</v>
      </c>
      <c r="E40" s="169" t="s">
        <v>136</v>
      </c>
      <c r="F40" s="169" t="s">
        <v>136</v>
      </c>
      <c r="G40" s="169" t="s">
        <v>8</v>
      </c>
      <c r="H40" s="169" t="s">
        <v>8</v>
      </c>
      <c r="I40" s="169" t="s">
        <v>8</v>
      </c>
      <c r="J40" s="169" t="s">
        <v>8</v>
      </c>
      <c r="K40" s="1"/>
      <c r="L40" s="1"/>
      <c r="M40" s="1"/>
      <c r="N40" s="1"/>
      <c r="O40" s="1"/>
      <c r="P40" s="1"/>
      <c r="Q40" s="1"/>
    </row>
    <row r="41" spans="1:17" x14ac:dyDescent="0.2">
      <c r="A41" s="48">
        <v>29</v>
      </c>
      <c r="B41" s="162" t="s">
        <v>187</v>
      </c>
      <c r="C41" s="169" t="s">
        <v>0</v>
      </c>
      <c r="D41" s="169" t="s">
        <v>0</v>
      </c>
      <c r="E41" s="169" t="s">
        <v>0</v>
      </c>
      <c r="F41" s="169" t="s">
        <v>0</v>
      </c>
      <c r="G41" s="169" t="s">
        <v>8</v>
      </c>
      <c r="H41" s="169" t="s">
        <v>8</v>
      </c>
      <c r="I41" s="169" t="s">
        <v>8</v>
      </c>
      <c r="J41" s="169" t="s">
        <v>8</v>
      </c>
      <c r="K41" s="1"/>
      <c r="L41" s="1"/>
      <c r="M41" s="1"/>
      <c r="N41" s="1"/>
      <c r="O41" s="1"/>
      <c r="P41" s="1"/>
      <c r="Q41" s="1"/>
    </row>
    <row r="42" spans="1:17" x14ac:dyDescent="0.2">
      <c r="A42" s="48">
        <v>30</v>
      </c>
      <c r="B42" s="162" t="s">
        <v>188</v>
      </c>
      <c r="C42" s="169" t="s">
        <v>158</v>
      </c>
      <c r="D42" s="169" t="s">
        <v>158</v>
      </c>
      <c r="E42" s="169" t="s">
        <v>158</v>
      </c>
      <c r="F42" s="169" t="s">
        <v>158</v>
      </c>
      <c r="G42" s="169" t="s">
        <v>173</v>
      </c>
      <c r="H42" s="169" t="s">
        <v>173</v>
      </c>
      <c r="I42" s="169" t="s">
        <v>173</v>
      </c>
      <c r="J42" s="169" t="s">
        <v>173</v>
      </c>
      <c r="K42" s="1"/>
      <c r="L42" s="1"/>
      <c r="M42" s="1"/>
      <c r="N42" s="1"/>
      <c r="O42" s="1"/>
      <c r="P42" s="1"/>
      <c r="Q42" s="1"/>
    </row>
    <row r="43" spans="1:17" ht="63.75" x14ac:dyDescent="0.2">
      <c r="A43" s="48">
        <v>31</v>
      </c>
      <c r="B43" s="162" t="s">
        <v>189</v>
      </c>
      <c r="C43" s="170" t="s">
        <v>190</v>
      </c>
      <c r="D43" s="170" t="s">
        <v>190</v>
      </c>
      <c r="E43" s="170" t="s">
        <v>190</v>
      </c>
      <c r="F43" s="170" t="s">
        <v>190</v>
      </c>
      <c r="G43" s="170" t="s">
        <v>8</v>
      </c>
      <c r="H43" s="170" t="s">
        <v>8</v>
      </c>
      <c r="I43" s="170" t="s">
        <v>8</v>
      </c>
      <c r="J43" s="170" t="s">
        <v>8</v>
      </c>
      <c r="K43" s="1"/>
      <c r="L43" s="1"/>
      <c r="M43" s="1"/>
      <c r="N43" s="1"/>
      <c r="O43" s="1"/>
      <c r="P43" s="1"/>
      <c r="Q43" s="1"/>
    </row>
    <row r="44" spans="1:17" x14ac:dyDescent="0.2">
      <c r="A44" s="48">
        <v>32</v>
      </c>
      <c r="B44" s="162" t="s">
        <v>191</v>
      </c>
      <c r="C44" s="169" t="s">
        <v>192</v>
      </c>
      <c r="D44" s="169" t="s">
        <v>192</v>
      </c>
      <c r="E44" s="169" t="s">
        <v>192</v>
      </c>
      <c r="F44" s="169" t="s">
        <v>192</v>
      </c>
      <c r="G44" s="169" t="s">
        <v>8</v>
      </c>
      <c r="H44" s="169" t="s">
        <v>8</v>
      </c>
      <c r="I44" s="169" t="s">
        <v>8</v>
      </c>
      <c r="J44" s="169" t="s">
        <v>8</v>
      </c>
      <c r="K44" s="1"/>
      <c r="L44" s="1"/>
      <c r="M44" s="1"/>
      <c r="N44" s="1"/>
      <c r="O44" s="1"/>
      <c r="P44" s="1"/>
      <c r="Q44" s="1"/>
    </row>
    <row r="45" spans="1:17" x14ac:dyDescent="0.2">
      <c r="A45" s="48">
        <v>33</v>
      </c>
      <c r="B45" s="162" t="s">
        <v>193</v>
      </c>
      <c r="C45" s="169" t="s">
        <v>9</v>
      </c>
      <c r="D45" s="169" t="s">
        <v>9</v>
      </c>
      <c r="E45" s="169" t="s">
        <v>9</v>
      </c>
      <c r="F45" s="169" t="s">
        <v>9</v>
      </c>
      <c r="G45" s="169" t="s">
        <v>8</v>
      </c>
      <c r="H45" s="169" t="s">
        <v>8</v>
      </c>
      <c r="I45" s="169" t="s">
        <v>8</v>
      </c>
      <c r="J45" s="169" t="s">
        <v>8</v>
      </c>
      <c r="K45" s="1"/>
      <c r="L45" s="1"/>
      <c r="M45" s="1"/>
      <c r="N45" s="1"/>
      <c r="O45" s="1"/>
      <c r="P45" s="1"/>
      <c r="Q45" s="1"/>
    </row>
    <row r="46" spans="1:17" x14ac:dyDescent="0.2">
      <c r="A46" s="48">
        <v>34</v>
      </c>
      <c r="B46" s="162" t="s">
        <v>194</v>
      </c>
      <c r="C46" s="169" t="s">
        <v>8</v>
      </c>
      <c r="D46" s="169" t="s">
        <v>8</v>
      </c>
      <c r="E46" s="169" t="s">
        <v>8</v>
      </c>
      <c r="F46" s="169" t="s">
        <v>8</v>
      </c>
      <c r="G46" s="169" t="s">
        <v>8</v>
      </c>
      <c r="H46" s="169" t="s">
        <v>8</v>
      </c>
      <c r="I46" s="169" t="s">
        <v>8</v>
      </c>
      <c r="J46" s="169" t="s">
        <v>8</v>
      </c>
      <c r="K46" s="1"/>
      <c r="L46" s="1"/>
      <c r="M46" s="1"/>
      <c r="N46" s="1"/>
      <c r="O46" s="1"/>
      <c r="P46" s="1"/>
      <c r="Q46" s="1"/>
    </row>
    <row r="47" spans="1:17" x14ac:dyDescent="0.2">
      <c r="A47" s="48">
        <v>35</v>
      </c>
      <c r="B47" s="162" t="s">
        <v>195</v>
      </c>
      <c r="C47" s="163" t="s">
        <v>196</v>
      </c>
      <c r="D47" s="163" t="s">
        <v>196</v>
      </c>
      <c r="E47" s="163" t="s">
        <v>196</v>
      </c>
      <c r="F47" s="163" t="s">
        <v>196</v>
      </c>
      <c r="G47" s="163" t="s">
        <v>197</v>
      </c>
      <c r="H47" s="163" t="s">
        <v>197</v>
      </c>
      <c r="I47" s="163" t="s">
        <v>197</v>
      </c>
      <c r="J47" s="163" t="s">
        <v>197</v>
      </c>
      <c r="K47" s="1"/>
      <c r="L47" s="1"/>
      <c r="M47" s="1"/>
      <c r="N47" s="1"/>
      <c r="O47" s="1"/>
      <c r="P47" s="1"/>
      <c r="Q47" s="1"/>
    </row>
    <row r="48" spans="1:17" ht="25.5" x14ac:dyDescent="0.2">
      <c r="A48" s="48">
        <v>36</v>
      </c>
      <c r="B48" s="162" t="s">
        <v>198</v>
      </c>
      <c r="C48" s="170" t="s">
        <v>173</v>
      </c>
      <c r="D48" s="170" t="s">
        <v>173</v>
      </c>
      <c r="E48" s="170" t="s">
        <v>173</v>
      </c>
      <c r="F48" s="170" t="s">
        <v>173</v>
      </c>
      <c r="G48" s="170" t="s">
        <v>199</v>
      </c>
      <c r="H48" s="170" t="s">
        <v>199</v>
      </c>
      <c r="I48" s="170" t="s">
        <v>199</v>
      </c>
      <c r="J48" s="170" t="s">
        <v>199</v>
      </c>
      <c r="K48" s="1"/>
      <c r="L48" s="1"/>
      <c r="M48" s="1"/>
      <c r="N48" s="1"/>
      <c r="O48" s="1"/>
      <c r="P48" s="1"/>
      <c r="Q48" s="1"/>
    </row>
    <row r="49" spans="1:17" x14ac:dyDescent="0.2">
      <c r="A49" s="48">
        <v>37</v>
      </c>
      <c r="B49" s="162" t="s">
        <v>200</v>
      </c>
      <c r="C49" s="169" t="s">
        <v>8</v>
      </c>
      <c r="D49" s="169" t="s">
        <v>8</v>
      </c>
      <c r="E49" s="169" t="s">
        <v>8</v>
      </c>
      <c r="F49" s="169" t="s">
        <v>8</v>
      </c>
      <c r="G49" s="169" t="s">
        <v>8</v>
      </c>
      <c r="H49" s="169" t="s">
        <v>8</v>
      </c>
      <c r="I49" s="169" t="s">
        <v>8</v>
      </c>
      <c r="J49" s="169" t="s">
        <v>8</v>
      </c>
      <c r="K49" s="1"/>
      <c r="L49" s="1"/>
      <c r="M49" s="1"/>
      <c r="N49" s="1"/>
      <c r="O49" s="1"/>
      <c r="P49" s="1"/>
      <c r="Q49" s="1"/>
    </row>
    <row r="50" spans="1:17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</row>
  </sheetData>
  <mergeCells count="1">
    <mergeCell ref="A1:U2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C84EB-E2E7-4342-B38B-64BE71A85D51}">
  <dimension ref="A1:K146"/>
  <sheetViews>
    <sheetView showGridLines="0" zoomScaleNormal="100" workbookViewId="0">
      <selection activeCell="K12" sqref="K12"/>
    </sheetView>
  </sheetViews>
  <sheetFormatPr baseColWidth="10" defaultRowHeight="14.25" x14ac:dyDescent="0.2"/>
  <cols>
    <col min="1" max="1" width="11.77734375" bestFit="1" customWidth="1"/>
    <col min="2" max="2" width="80.21875" customWidth="1"/>
    <col min="3" max="3" width="12.21875" customWidth="1"/>
    <col min="4" max="4" width="12.21875" style="291" customWidth="1"/>
    <col min="5" max="5" width="12" style="88" bestFit="1" customWidth="1"/>
    <col min="6" max="6" width="22.5546875" customWidth="1"/>
  </cols>
  <sheetData>
    <row r="1" spans="1:11" x14ac:dyDescent="0.2">
      <c r="A1" s="368" t="s">
        <v>436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x14ac:dyDescent="0.2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11" x14ac:dyDescent="0.2">
      <c r="A3" s="117" t="s">
        <v>672</v>
      </c>
      <c r="B3" s="2"/>
      <c r="C3" s="2"/>
      <c r="D3" s="292"/>
      <c r="E3" s="86"/>
      <c r="F3" s="2"/>
    </row>
    <row r="4" spans="1:11" x14ac:dyDescent="0.2">
      <c r="B4" s="2"/>
      <c r="C4" s="2"/>
      <c r="D4" s="292"/>
      <c r="E4" s="86"/>
      <c r="F4" s="2"/>
    </row>
    <row r="5" spans="1:11" x14ac:dyDescent="0.2">
      <c r="B5" s="2"/>
      <c r="C5" s="2"/>
      <c r="D5" s="292"/>
      <c r="E5" s="86"/>
      <c r="F5" s="2"/>
      <c r="J5" s="79"/>
    </row>
    <row r="6" spans="1:11" x14ac:dyDescent="0.2">
      <c r="A6" s="116"/>
      <c r="B6" s="80"/>
      <c r="C6" s="80"/>
      <c r="D6" s="80"/>
      <c r="E6" s="87"/>
      <c r="F6" s="80"/>
    </row>
    <row r="7" spans="1:11" ht="21.75" customHeight="1" x14ac:dyDescent="0.2">
      <c r="A7" s="79" t="s">
        <v>561</v>
      </c>
      <c r="C7" s="457">
        <f>Dato</f>
        <v>44834</v>
      </c>
      <c r="D7" s="457">
        <v>44742</v>
      </c>
      <c r="E7" s="457">
        <v>44651</v>
      </c>
      <c r="I7" s="115"/>
    </row>
    <row r="8" spans="1:11" ht="63.75" customHeight="1" x14ac:dyDescent="0.2">
      <c r="A8" s="370" t="s">
        <v>201</v>
      </c>
      <c r="B8" s="371"/>
      <c r="C8" s="215" t="s">
        <v>17</v>
      </c>
      <c r="D8" s="342" t="s">
        <v>17</v>
      </c>
      <c r="E8" s="81"/>
      <c r="F8" s="81" t="s">
        <v>18</v>
      </c>
    </row>
    <row r="9" spans="1:11" ht="63.75" customHeight="1" x14ac:dyDescent="0.2">
      <c r="A9" s="372"/>
      <c r="B9" s="373"/>
      <c r="C9" s="216" t="s">
        <v>202</v>
      </c>
      <c r="D9" s="343" t="s">
        <v>202</v>
      </c>
      <c r="E9" s="82" t="s">
        <v>202</v>
      </c>
      <c r="F9" s="82" t="s">
        <v>203</v>
      </c>
    </row>
    <row r="10" spans="1:11" x14ac:dyDescent="0.2">
      <c r="A10" s="49">
        <v>1</v>
      </c>
      <c r="B10" s="29" t="s">
        <v>204</v>
      </c>
      <c r="C10" s="30">
        <v>5088110.5585399996</v>
      </c>
      <c r="D10" s="30">
        <v>5088110.5585399996</v>
      </c>
      <c r="E10" s="30">
        <v>5088110.5585399996</v>
      </c>
      <c r="F10" s="49" t="s">
        <v>10</v>
      </c>
    </row>
    <row r="11" spans="1:11" x14ac:dyDescent="0.2">
      <c r="A11" s="48"/>
      <c r="B11" s="3" t="s">
        <v>205</v>
      </c>
      <c r="C11" s="51" t="s">
        <v>8</v>
      </c>
      <c r="D11" s="51" t="s">
        <v>8</v>
      </c>
      <c r="E11" s="51" t="s">
        <v>8</v>
      </c>
      <c r="F11" s="48"/>
    </row>
    <row r="12" spans="1:11" x14ac:dyDescent="0.2">
      <c r="A12" s="48"/>
      <c r="B12" s="3" t="s">
        <v>206</v>
      </c>
      <c r="C12" s="51" t="s">
        <v>8</v>
      </c>
      <c r="D12" s="51" t="s">
        <v>8</v>
      </c>
      <c r="E12" s="51" t="s">
        <v>8</v>
      </c>
      <c r="F12" s="48"/>
    </row>
    <row r="13" spans="1:11" x14ac:dyDescent="0.2">
      <c r="A13" s="48"/>
      <c r="B13" s="3" t="s">
        <v>207</v>
      </c>
      <c r="C13" s="51" t="s">
        <v>8</v>
      </c>
      <c r="D13" s="51" t="s">
        <v>8</v>
      </c>
      <c r="E13" s="51" t="s">
        <v>8</v>
      </c>
      <c r="F13" s="48"/>
    </row>
    <row r="14" spans="1:11" x14ac:dyDescent="0.2">
      <c r="A14" s="48">
        <v>2</v>
      </c>
      <c r="B14" s="3" t="s">
        <v>208</v>
      </c>
      <c r="C14" s="158">
        <v>-60442.011935000184</v>
      </c>
      <c r="D14" s="158">
        <v>536.05299000000116</v>
      </c>
      <c r="E14" s="158">
        <v>-30945.751744999998</v>
      </c>
      <c r="F14" s="48" t="s">
        <v>11</v>
      </c>
    </row>
    <row r="15" spans="1:11" x14ac:dyDescent="0.2">
      <c r="A15" s="48">
        <v>3</v>
      </c>
      <c r="B15" s="3" t="s">
        <v>209</v>
      </c>
      <c r="C15" s="51">
        <v>33862.707710000002</v>
      </c>
      <c r="D15" s="51">
        <v>34677.494720000002</v>
      </c>
      <c r="E15" s="51">
        <v>47895.321240000005</v>
      </c>
      <c r="F15" s="48" t="s">
        <v>12</v>
      </c>
    </row>
    <row r="16" spans="1:11" x14ac:dyDescent="0.2">
      <c r="A16" s="48" t="s">
        <v>13</v>
      </c>
      <c r="B16" s="3" t="s">
        <v>210</v>
      </c>
      <c r="C16" s="51" t="s">
        <v>8</v>
      </c>
      <c r="D16" s="51" t="s">
        <v>8</v>
      </c>
      <c r="E16" s="51" t="s">
        <v>8</v>
      </c>
      <c r="F16" s="48" t="s">
        <v>14</v>
      </c>
    </row>
    <row r="17" spans="1:6" x14ac:dyDescent="0.2">
      <c r="A17" s="48">
        <v>4</v>
      </c>
      <c r="B17" s="3" t="s">
        <v>211</v>
      </c>
      <c r="C17" s="51" t="s">
        <v>8</v>
      </c>
      <c r="D17" s="51" t="s">
        <v>8</v>
      </c>
      <c r="E17" s="51" t="s">
        <v>8</v>
      </c>
      <c r="F17" s="48"/>
    </row>
    <row r="18" spans="1:6" x14ac:dyDescent="0.2">
      <c r="A18" s="48"/>
      <c r="B18" s="3" t="s">
        <v>212</v>
      </c>
      <c r="C18" s="51" t="s">
        <v>8</v>
      </c>
      <c r="D18" s="51" t="s">
        <v>8</v>
      </c>
      <c r="E18" s="51" t="s">
        <v>8</v>
      </c>
      <c r="F18" s="48"/>
    </row>
    <row r="19" spans="1:6" x14ac:dyDescent="0.2">
      <c r="A19" s="48">
        <v>5</v>
      </c>
      <c r="B19" s="3" t="s">
        <v>213</v>
      </c>
      <c r="C19" s="51">
        <v>0</v>
      </c>
      <c r="D19" s="51">
        <v>0</v>
      </c>
      <c r="E19" s="51">
        <v>0</v>
      </c>
      <c r="F19" s="48">
        <v>84</v>
      </c>
    </row>
    <row r="20" spans="1:6" ht="14.25" customHeight="1" x14ac:dyDescent="0.2">
      <c r="A20" s="48" t="s">
        <v>15</v>
      </c>
      <c r="B20" s="3" t="s">
        <v>214</v>
      </c>
      <c r="C20" s="51">
        <v>0</v>
      </c>
      <c r="D20" s="51">
        <v>0</v>
      </c>
      <c r="E20" s="51">
        <v>0</v>
      </c>
      <c r="F20" s="48" t="s">
        <v>16</v>
      </c>
    </row>
    <row r="21" spans="1:6" ht="14.25" customHeight="1" x14ac:dyDescent="0.2">
      <c r="A21" s="11">
        <v>6</v>
      </c>
      <c r="B21" s="11" t="s">
        <v>215</v>
      </c>
      <c r="C21" s="85">
        <v>5061531.2543149991</v>
      </c>
      <c r="D21" s="85">
        <v>5123324.1062499993</v>
      </c>
      <c r="E21" s="85">
        <v>5105060.1280350005</v>
      </c>
      <c r="F21" s="11" t="s">
        <v>216</v>
      </c>
    </row>
    <row r="22" spans="1:6" x14ac:dyDescent="0.2">
      <c r="A22" s="374" t="s">
        <v>217</v>
      </c>
      <c r="B22" s="375"/>
      <c r="C22" s="375"/>
      <c r="D22" s="375"/>
      <c r="E22" s="375"/>
      <c r="F22" s="375"/>
    </row>
    <row r="23" spans="1:6" x14ac:dyDescent="0.2">
      <c r="A23" s="48">
        <v>7</v>
      </c>
      <c r="B23" s="3" t="s">
        <v>218</v>
      </c>
      <c r="C23" s="149">
        <v>-31591.697032</v>
      </c>
      <c r="D23" s="149">
        <v>-28417.043457</v>
      </c>
      <c r="E23" s="149">
        <v>-26173.058415</v>
      </c>
      <c r="F23" s="148" t="s">
        <v>19</v>
      </c>
    </row>
    <row r="24" spans="1:6" x14ac:dyDescent="0.2">
      <c r="A24" s="48">
        <v>8</v>
      </c>
      <c r="B24" s="3" t="s">
        <v>219</v>
      </c>
      <c r="C24" s="149">
        <v>-992.26850000000002</v>
      </c>
      <c r="D24" s="149">
        <v>-1155.7858900000006</v>
      </c>
      <c r="E24" s="149">
        <v>-1402.9908900000005</v>
      </c>
      <c r="F24" s="148" t="s">
        <v>20</v>
      </c>
    </row>
    <row r="25" spans="1:6" x14ac:dyDescent="0.2">
      <c r="A25" s="48">
        <v>9</v>
      </c>
      <c r="B25" s="3" t="s">
        <v>220</v>
      </c>
      <c r="C25" s="150" t="s">
        <v>8</v>
      </c>
      <c r="D25" s="150" t="s">
        <v>8</v>
      </c>
      <c r="E25" s="150" t="s">
        <v>8</v>
      </c>
      <c r="F25" s="148"/>
    </row>
    <row r="26" spans="1:6" ht="25.5" x14ac:dyDescent="0.2">
      <c r="A26" s="48">
        <v>10</v>
      </c>
      <c r="B26" s="3" t="s">
        <v>221</v>
      </c>
      <c r="C26" s="150">
        <v>0</v>
      </c>
      <c r="D26" s="150">
        <v>0</v>
      </c>
      <c r="E26" s="150">
        <v>0</v>
      </c>
      <c r="F26" s="148" t="s">
        <v>21</v>
      </c>
    </row>
    <row r="27" spans="1:6" x14ac:dyDescent="0.2">
      <c r="A27" s="48">
        <v>11</v>
      </c>
      <c r="B27" s="3" t="s">
        <v>222</v>
      </c>
      <c r="C27" s="150" t="s">
        <v>8</v>
      </c>
      <c r="D27" s="150" t="s">
        <v>8</v>
      </c>
      <c r="E27" s="150" t="s">
        <v>8</v>
      </c>
      <c r="F27" s="148" t="s">
        <v>22</v>
      </c>
    </row>
    <row r="28" spans="1:6" x14ac:dyDescent="0.2">
      <c r="A28" s="48">
        <v>12</v>
      </c>
      <c r="B28" s="3" t="s">
        <v>223</v>
      </c>
      <c r="C28" s="150" t="s">
        <v>8</v>
      </c>
      <c r="D28" s="150" t="s">
        <v>8</v>
      </c>
      <c r="E28" s="150" t="s">
        <v>8</v>
      </c>
      <c r="F28" s="148" t="s">
        <v>23</v>
      </c>
    </row>
    <row r="29" spans="1:6" x14ac:dyDescent="0.2">
      <c r="A29" s="48">
        <v>13</v>
      </c>
      <c r="B29" s="3" t="s">
        <v>224</v>
      </c>
      <c r="C29" s="150" t="s">
        <v>8</v>
      </c>
      <c r="D29" s="150" t="s">
        <v>8</v>
      </c>
      <c r="E29" s="150" t="s">
        <v>8</v>
      </c>
      <c r="F29" s="148" t="s">
        <v>24</v>
      </c>
    </row>
    <row r="30" spans="1:6" x14ac:dyDescent="0.2">
      <c r="A30" s="48">
        <v>14</v>
      </c>
      <c r="B30" s="3" t="s">
        <v>225</v>
      </c>
      <c r="C30" s="150">
        <v>0</v>
      </c>
      <c r="D30" s="150">
        <v>0</v>
      </c>
      <c r="E30" s="150">
        <v>0</v>
      </c>
      <c r="F30" s="148" t="s">
        <v>25</v>
      </c>
    </row>
    <row r="31" spans="1:6" x14ac:dyDescent="0.2">
      <c r="A31" s="48">
        <v>15</v>
      </c>
      <c r="B31" s="3" t="s">
        <v>226</v>
      </c>
      <c r="C31" s="150">
        <v>0</v>
      </c>
      <c r="D31" s="150">
        <v>0</v>
      </c>
      <c r="E31" s="150">
        <v>0</v>
      </c>
      <c r="F31" s="148" t="s">
        <v>26</v>
      </c>
    </row>
    <row r="32" spans="1:6" x14ac:dyDescent="0.2">
      <c r="A32" s="48">
        <v>16</v>
      </c>
      <c r="B32" s="3" t="s">
        <v>227</v>
      </c>
      <c r="C32" s="150">
        <v>0</v>
      </c>
      <c r="D32" s="150">
        <v>0</v>
      </c>
      <c r="E32" s="150">
        <v>0</v>
      </c>
      <c r="F32" s="148" t="s">
        <v>27</v>
      </c>
    </row>
    <row r="33" spans="1:6" ht="25.5" x14ac:dyDescent="0.2">
      <c r="A33" s="48">
        <v>17</v>
      </c>
      <c r="B33" s="3" t="s">
        <v>228</v>
      </c>
      <c r="C33" s="150">
        <v>0</v>
      </c>
      <c r="D33" s="150">
        <v>0</v>
      </c>
      <c r="E33" s="150">
        <v>0</v>
      </c>
      <c r="F33" s="148" t="s">
        <v>28</v>
      </c>
    </row>
    <row r="34" spans="1:6" ht="38.25" x14ac:dyDescent="0.2">
      <c r="A34" s="48">
        <v>18</v>
      </c>
      <c r="B34" s="3" t="s">
        <v>229</v>
      </c>
      <c r="C34" s="150">
        <v>0</v>
      </c>
      <c r="D34" s="150">
        <v>0</v>
      </c>
      <c r="E34" s="150">
        <v>0</v>
      </c>
      <c r="F34" s="148" t="s">
        <v>29</v>
      </c>
    </row>
    <row r="35" spans="1:6" ht="38.25" x14ac:dyDescent="0.2">
      <c r="A35" s="48">
        <v>19</v>
      </c>
      <c r="B35" s="3" t="s">
        <v>230</v>
      </c>
      <c r="C35" s="150">
        <v>0</v>
      </c>
      <c r="D35" s="150">
        <v>0</v>
      </c>
      <c r="E35" s="150">
        <v>0</v>
      </c>
      <c r="F35" s="148" t="s">
        <v>30</v>
      </c>
    </row>
    <row r="36" spans="1:6" x14ac:dyDescent="0.2">
      <c r="A36" s="48">
        <v>20</v>
      </c>
      <c r="B36" s="3" t="s">
        <v>220</v>
      </c>
      <c r="C36" s="150" t="s">
        <v>8</v>
      </c>
      <c r="D36" s="150" t="s">
        <v>8</v>
      </c>
      <c r="E36" s="150" t="s">
        <v>8</v>
      </c>
      <c r="F36" s="148"/>
    </row>
    <row r="37" spans="1:6" x14ac:dyDescent="0.2">
      <c r="A37" s="48" t="s">
        <v>6</v>
      </c>
      <c r="B37" s="3" t="s">
        <v>231</v>
      </c>
      <c r="C37" s="150">
        <v>0</v>
      </c>
      <c r="D37" s="150">
        <v>0</v>
      </c>
      <c r="E37" s="150">
        <v>0</v>
      </c>
      <c r="F37" s="148" t="s">
        <v>31</v>
      </c>
    </row>
    <row r="38" spans="1:6" x14ac:dyDescent="0.2">
      <c r="A38" s="48" t="s">
        <v>7</v>
      </c>
      <c r="B38" s="3" t="s">
        <v>232</v>
      </c>
      <c r="C38" s="150" t="s">
        <v>8</v>
      </c>
      <c r="D38" s="150" t="s">
        <v>8</v>
      </c>
      <c r="E38" s="150" t="s">
        <v>8</v>
      </c>
      <c r="F38" s="148" t="s">
        <v>32</v>
      </c>
    </row>
    <row r="39" spans="1:6" ht="25.5" x14ac:dyDescent="0.2">
      <c r="A39" s="48" t="s">
        <v>33</v>
      </c>
      <c r="B39" s="3" t="s">
        <v>233</v>
      </c>
      <c r="C39" s="150">
        <v>0</v>
      </c>
      <c r="D39" s="150">
        <v>0</v>
      </c>
      <c r="E39" s="150">
        <v>0</v>
      </c>
      <c r="F39" s="148" t="s">
        <v>34</v>
      </c>
    </row>
    <row r="40" spans="1:6" x14ac:dyDescent="0.2">
      <c r="A40" s="48" t="s">
        <v>35</v>
      </c>
      <c r="B40" s="3" t="s">
        <v>234</v>
      </c>
      <c r="C40" s="150">
        <v>0</v>
      </c>
      <c r="D40" s="150">
        <v>0</v>
      </c>
      <c r="E40" s="150">
        <v>0</v>
      </c>
      <c r="F40" s="148" t="s">
        <v>36</v>
      </c>
    </row>
    <row r="41" spans="1:6" ht="25.5" x14ac:dyDescent="0.2">
      <c r="A41" s="48">
        <v>21</v>
      </c>
      <c r="B41" s="3" t="s">
        <v>235</v>
      </c>
      <c r="C41" s="150">
        <v>0</v>
      </c>
      <c r="D41" s="150">
        <v>0</v>
      </c>
      <c r="E41" s="150">
        <v>0</v>
      </c>
      <c r="F41" s="148" t="s">
        <v>37</v>
      </c>
    </row>
    <row r="42" spans="1:6" x14ac:dyDescent="0.2">
      <c r="A42" s="48">
        <v>22</v>
      </c>
      <c r="B42" s="3" t="s">
        <v>236</v>
      </c>
      <c r="C42" s="150">
        <v>0</v>
      </c>
      <c r="D42" s="150">
        <v>0</v>
      </c>
      <c r="E42" s="150">
        <v>0</v>
      </c>
      <c r="F42" s="148" t="s">
        <v>38</v>
      </c>
    </row>
    <row r="43" spans="1:6" ht="25.5" x14ac:dyDescent="0.2">
      <c r="A43" s="48">
        <v>23</v>
      </c>
      <c r="B43" s="3" t="s">
        <v>237</v>
      </c>
      <c r="C43" s="150">
        <v>0</v>
      </c>
      <c r="D43" s="150">
        <v>0</v>
      </c>
      <c r="E43" s="150">
        <v>0</v>
      </c>
      <c r="F43" s="148" t="s">
        <v>39</v>
      </c>
    </row>
    <row r="44" spans="1:6" x14ac:dyDescent="0.2">
      <c r="A44" s="48">
        <v>24</v>
      </c>
      <c r="B44" s="3" t="s">
        <v>220</v>
      </c>
      <c r="C44" s="150" t="s">
        <v>8</v>
      </c>
      <c r="D44" s="150" t="s">
        <v>8</v>
      </c>
      <c r="E44" s="150" t="s">
        <v>8</v>
      </c>
      <c r="F44" s="148"/>
    </row>
    <row r="45" spans="1:6" x14ac:dyDescent="0.2">
      <c r="A45" s="48">
        <v>25</v>
      </c>
      <c r="B45" s="3" t="s">
        <v>238</v>
      </c>
      <c r="C45" s="150">
        <v>0</v>
      </c>
      <c r="D45" s="150">
        <v>0</v>
      </c>
      <c r="E45" s="150">
        <v>0</v>
      </c>
      <c r="F45" s="148" t="s">
        <v>37</v>
      </c>
    </row>
    <row r="46" spans="1:6" x14ac:dyDescent="0.2">
      <c r="A46" s="48" t="s">
        <v>40</v>
      </c>
      <c r="B46" s="3" t="s">
        <v>239</v>
      </c>
      <c r="C46" s="150">
        <v>0</v>
      </c>
      <c r="D46" s="150">
        <v>0</v>
      </c>
      <c r="E46" s="150">
        <v>0</v>
      </c>
      <c r="F46" s="148" t="s">
        <v>41</v>
      </c>
    </row>
    <row r="47" spans="1:6" x14ac:dyDescent="0.2">
      <c r="A47" s="48" t="s">
        <v>42</v>
      </c>
      <c r="B47" s="3" t="s">
        <v>240</v>
      </c>
      <c r="C47" s="150">
        <v>0</v>
      </c>
      <c r="D47" s="150">
        <v>0</v>
      </c>
      <c r="E47" s="150">
        <v>0</v>
      </c>
      <c r="F47" s="148" t="s">
        <v>43</v>
      </c>
    </row>
    <row r="48" spans="1:6" x14ac:dyDescent="0.2">
      <c r="A48" s="48">
        <v>26</v>
      </c>
      <c r="B48" s="3" t="s">
        <v>241</v>
      </c>
      <c r="C48" s="150">
        <v>0</v>
      </c>
      <c r="D48" s="150">
        <v>0</v>
      </c>
      <c r="E48" s="150">
        <v>0</v>
      </c>
      <c r="F48" s="148" t="s">
        <v>44</v>
      </c>
    </row>
    <row r="49" spans="1:6" x14ac:dyDescent="0.2">
      <c r="A49" s="48" t="s">
        <v>45</v>
      </c>
      <c r="B49" s="3" t="s">
        <v>242</v>
      </c>
      <c r="C49" s="150">
        <v>0</v>
      </c>
      <c r="D49" s="150">
        <v>0</v>
      </c>
      <c r="E49" s="150">
        <v>0</v>
      </c>
      <c r="F49" s="148"/>
    </row>
    <row r="50" spans="1:6" x14ac:dyDescent="0.2">
      <c r="A50" s="48"/>
      <c r="B50" s="3" t="s">
        <v>243</v>
      </c>
      <c r="C50" s="150">
        <v>0</v>
      </c>
      <c r="D50" s="150">
        <v>0</v>
      </c>
      <c r="E50" s="150">
        <v>0</v>
      </c>
      <c r="F50" s="148"/>
    </row>
    <row r="51" spans="1:6" x14ac:dyDescent="0.2">
      <c r="A51" s="48"/>
      <c r="B51" s="3" t="s">
        <v>244</v>
      </c>
      <c r="C51" s="150">
        <v>0</v>
      </c>
      <c r="D51" s="150">
        <v>0</v>
      </c>
      <c r="E51" s="150">
        <v>0</v>
      </c>
      <c r="F51" s="148"/>
    </row>
    <row r="52" spans="1:6" x14ac:dyDescent="0.2">
      <c r="A52" s="48"/>
      <c r="B52" s="3" t="s">
        <v>245</v>
      </c>
      <c r="C52" s="150">
        <v>0</v>
      </c>
      <c r="D52" s="150">
        <v>0</v>
      </c>
      <c r="E52" s="150">
        <v>0</v>
      </c>
      <c r="F52" s="148">
        <v>468</v>
      </c>
    </row>
    <row r="53" spans="1:6" x14ac:dyDescent="0.2">
      <c r="A53" s="48"/>
      <c r="B53" s="3" t="s">
        <v>246</v>
      </c>
      <c r="C53" s="150">
        <v>0</v>
      </c>
      <c r="D53" s="150">
        <v>0</v>
      </c>
      <c r="E53" s="150">
        <v>0</v>
      </c>
      <c r="F53" s="148">
        <v>468</v>
      </c>
    </row>
    <row r="54" spans="1:6" ht="25.5" x14ac:dyDescent="0.2">
      <c r="A54" s="48" t="s">
        <v>46</v>
      </c>
      <c r="B54" s="3" t="s">
        <v>247</v>
      </c>
      <c r="C54" s="150">
        <v>0</v>
      </c>
      <c r="D54" s="150">
        <v>0</v>
      </c>
      <c r="E54" s="150">
        <v>0</v>
      </c>
      <c r="F54" s="148"/>
    </row>
    <row r="55" spans="1:6" x14ac:dyDescent="0.2">
      <c r="A55" s="48">
        <v>27</v>
      </c>
      <c r="B55" s="3" t="s">
        <v>248</v>
      </c>
      <c r="C55" s="150">
        <v>0</v>
      </c>
      <c r="D55" s="150">
        <v>0</v>
      </c>
      <c r="E55" s="150">
        <v>0</v>
      </c>
      <c r="F55" s="148" t="s">
        <v>47</v>
      </c>
    </row>
    <row r="56" spans="1:6" ht="25.5" x14ac:dyDescent="0.2">
      <c r="A56" s="11">
        <v>28</v>
      </c>
      <c r="B56" s="11" t="s">
        <v>249</v>
      </c>
      <c r="C56" s="156">
        <v>-32583.965531999998</v>
      </c>
      <c r="D56" s="156">
        <v>-29572.829346999999</v>
      </c>
      <c r="E56" s="156">
        <v>-27576.049305</v>
      </c>
      <c r="F56" s="85" t="s">
        <v>250</v>
      </c>
    </row>
    <row r="57" spans="1:6" ht="38.25" x14ac:dyDescent="0.2">
      <c r="A57" s="11">
        <v>29</v>
      </c>
      <c r="B57" s="11" t="s">
        <v>251</v>
      </c>
      <c r="C57" s="156">
        <v>5028947.2887829989</v>
      </c>
      <c r="D57" s="156">
        <v>5093751.2769029988</v>
      </c>
      <c r="E57" s="156">
        <v>5077484.0787300002</v>
      </c>
      <c r="F57" s="85" t="s">
        <v>252</v>
      </c>
    </row>
    <row r="58" spans="1:6" ht="14.25" customHeight="1" x14ac:dyDescent="0.2">
      <c r="A58" s="366" t="s">
        <v>253</v>
      </c>
      <c r="B58" s="367"/>
      <c r="C58" s="367"/>
      <c r="D58" s="367"/>
      <c r="E58" s="367"/>
      <c r="F58" s="367"/>
    </row>
    <row r="59" spans="1:6" x14ac:dyDescent="0.2">
      <c r="A59" s="3">
        <v>30</v>
      </c>
      <c r="B59" s="3" t="s">
        <v>204</v>
      </c>
      <c r="C59" s="51">
        <v>727000</v>
      </c>
      <c r="D59" s="51">
        <v>575000</v>
      </c>
      <c r="E59" s="51">
        <v>575000</v>
      </c>
      <c r="F59" s="48" t="s">
        <v>48</v>
      </c>
    </row>
    <row r="60" spans="1:6" x14ac:dyDescent="0.2">
      <c r="A60" s="3">
        <v>31</v>
      </c>
      <c r="B60" s="3" t="s">
        <v>254</v>
      </c>
      <c r="C60" s="51">
        <v>0</v>
      </c>
      <c r="D60" s="51">
        <v>0</v>
      </c>
      <c r="E60" s="51">
        <v>0</v>
      </c>
      <c r="F60" s="48"/>
    </row>
    <row r="61" spans="1:6" x14ac:dyDescent="0.2">
      <c r="A61" s="3">
        <v>32</v>
      </c>
      <c r="B61" s="3" t="s">
        <v>255</v>
      </c>
      <c r="C61" s="51">
        <v>727000</v>
      </c>
      <c r="D61" s="51">
        <v>575000</v>
      </c>
      <c r="E61" s="51">
        <v>575000</v>
      </c>
      <c r="F61" s="48"/>
    </row>
    <row r="62" spans="1:6" x14ac:dyDescent="0.2">
      <c r="A62" s="3">
        <v>33</v>
      </c>
      <c r="B62" s="3" t="s">
        <v>256</v>
      </c>
      <c r="C62" s="51">
        <v>0</v>
      </c>
      <c r="D62" s="51">
        <v>0</v>
      </c>
      <c r="E62" s="51">
        <v>0</v>
      </c>
      <c r="F62" s="48" t="s">
        <v>49</v>
      </c>
    </row>
    <row r="63" spans="1:6" x14ac:dyDescent="0.2">
      <c r="A63" s="3"/>
      <c r="B63" s="3" t="s">
        <v>257</v>
      </c>
      <c r="C63" s="51" t="s">
        <v>8</v>
      </c>
      <c r="D63" s="51" t="s">
        <v>8</v>
      </c>
      <c r="E63" s="51" t="s">
        <v>8</v>
      </c>
      <c r="F63" s="48"/>
    </row>
    <row r="64" spans="1:6" ht="25.5" x14ac:dyDescent="0.2">
      <c r="A64" s="3">
        <v>34</v>
      </c>
      <c r="B64" s="3" t="s">
        <v>258</v>
      </c>
      <c r="C64" s="51">
        <v>0</v>
      </c>
      <c r="D64" s="51">
        <v>0</v>
      </c>
      <c r="E64" s="51">
        <v>0</v>
      </c>
      <c r="F64" s="48" t="s">
        <v>50</v>
      </c>
    </row>
    <row r="65" spans="1:6" ht="14.25" customHeight="1" x14ac:dyDescent="0.2">
      <c r="A65" s="3">
        <v>35</v>
      </c>
      <c r="B65" s="3" t="s">
        <v>259</v>
      </c>
      <c r="C65" s="51" t="s">
        <v>8</v>
      </c>
      <c r="D65" s="51" t="s">
        <v>8</v>
      </c>
      <c r="E65" s="51" t="s">
        <v>8</v>
      </c>
      <c r="F65" s="48"/>
    </row>
    <row r="66" spans="1:6" x14ac:dyDescent="0.2">
      <c r="A66" s="11">
        <v>36</v>
      </c>
      <c r="B66" s="11" t="s">
        <v>260</v>
      </c>
      <c r="C66" s="85">
        <v>727000</v>
      </c>
      <c r="D66" s="85">
        <v>575000</v>
      </c>
      <c r="E66" s="85">
        <v>575000</v>
      </c>
      <c r="F66" s="11" t="s">
        <v>261</v>
      </c>
    </row>
    <row r="67" spans="1:6" ht="14.25" customHeight="1" x14ac:dyDescent="0.2">
      <c r="A67" s="366" t="s">
        <v>262</v>
      </c>
      <c r="B67" s="367"/>
      <c r="C67" s="367"/>
      <c r="D67" s="367"/>
      <c r="E67" s="367"/>
      <c r="F67" s="367"/>
    </row>
    <row r="68" spans="1:6" x14ac:dyDescent="0.2">
      <c r="A68" s="48">
        <v>37</v>
      </c>
      <c r="B68" s="3" t="s">
        <v>263</v>
      </c>
      <c r="C68" s="51">
        <v>0</v>
      </c>
      <c r="D68" s="51">
        <v>0</v>
      </c>
      <c r="E68" s="51">
        <v>0</v>
      </c>
      <c r="F68" s="48" t="s">
        <v>51</v>
      </c>
    </row>
    <row r="69" spans="1:6" ht="25.5" x14ac:dyDescent="0.2">
      <c r="A69" s="48">
        <v>38</v>
      </c>
      <c r="B69" s="3" t="s">
        <v>264</v>
      </c>
      <c r="C69" s="51">
        <v>0</v>
      </c>
      <c r="D69" s="51">
        <v>0</v>
      </c>
      <c r="E69" s="51">
        <v>0</v>
      </c>
      <c r="F69" s="48" t="s">
        <v>52</v>
      </c>
    </row>
    <row r="70" spans="1:6" ht="38.25" x14ac:dyDescent="0.2">
      <c r="A70" s="48">
        <v>39</v>
      </c>
      <c r="B70" s="3" t="s">
        <v>265</v>
      </c>
      <c r="C70" s="51">
        <v>0</v>
      </c>
      <c r="D70" s="51">
        <v>0</v>
      </c>
      <c r="E70" s="51">
        <v>0</v>
      </c>
      <c r="F70" s="48" t="s">
        <v>53</v>
      </c>
    </row>
    <row r="71" spans="1:6" ht="38.25" x14ac:dyDescent="0.2">
      <c r="A71" s="48">
        <v>40</v>
      </c>
      <c r="B71" s="3" t="s">
        <v>266</v>
      </c>
      <c r="C71" s="51">
        <v>0</v>
      </c>
      <c r="D71" s="51">
        <v>0</v>
      </c>
      <c r="E71" s="51">
        <v>0</v>
      </c>
      <c r="F71" s="48" t="s">
        <v>54</v>
      </c>
    </row>
    <row r="72" spans="1:6" x14ac:dyDescent="0.2">
      <c r="A72" s="48">
        <v>41</v>
      </c>
      <c r="B72" s="3" t="s">
        <v>267</v>
      </c>
      <c r="C72" s="51">
        <v>0</v>
      </c>
      <c r="D72" s="51">
        <v>0</v>
      </c>
      <c r="E72" s="51">
        <v>0</v>
      </c>
      <c r="F72" s="48"/>
    </row>
    <row r="73" spans="1:6" ht="25.5" x14ac:dyDescent="0.2">
      <c r="A73" s="48" t="s">
        <v>55</v>
      </c>
      <c r="B73" s="3" t="s">
        <v>268</v>
      </c>
      <c r="C73" s="51">
        <v>0</v>
      </c>
      <c r="D73" s="51">
        <v>0</v>
      </c>
      <c r="E73" s="51">
        <v>0</v>
      </c>
      <c r="F73" s="48" t="s">
        <v>56</v>
      </c>
    </row>
    <row r="74" spans="1:6" x14ac:dyDescent="0.2">
      <c r="A74" s="48"/>
      <c r="B74" s="3" t="s">
        <v>269</v>
      </c>
      <c r="C74" s="51">
        <v>0</v>
      </c>
      <c r="D74" s="51">
        <v>0</v>
      </c>
      <c r="E74" s="51">
        <v>0</v>
      </c>
      <c r="F74" s="48"/>
    </row>
    <row r="75" spans="1:6" ht="25.5" x14ac:dyDescent="0.2">
      <c r="A75" s="48" t="s">
        <v>57</v>
      </c>
      <c r="B75" s="3" t="s">
        <v>270</v>
      </c>
      <c r="C75" s="51" t="s">
        <v>8</v>
      </c>
      <c r="D75" s="51" t="s">
        <v>8</v>
      </c>
      <c r="E75" s="51" t="s">
        <v>8</v>
      </c>
      <c r="F75" s="48"/>
    </row>
    <row r="76" spans="1:6" x14ac:dyDescent="0.2">
      <c r="A76" s="48"/>
      <c r="B76" s="3" t="s">
        <v>269</v>
      </c>
      <c r="C76" s="51" t="s">
        <v>8</v>
      </c>
      <c r="D76" s="51" t="s">
        <v>8</v>
      </c>
      <c r="E76" s="51" t="s">
        <v>8</v>
      </c>
      <c r="F76" s="48"/>
    </row>
    <row r="77" spans="1:6" ht="25.5" x14ac:dyDescent="0.2">
      <c r="A77" s="48" t="s">
        <v>58</v>
      </c>
      <c r="B77" s="3" t="s">
        <v>271</v>
      </c>
      <c r="C77" s="51" t="s">
        <v>8</v>
      </c>
      <c r="D77" s="51" t="s">
        <v>8</v>
      </c>
      <c r="E77" s="51" t="s">
        <v>8</v>
      </c>
      <c r="F77" s="48"/>
    </row>
    <row r="78" spans="1:6" x14ac:dyDescent="0.2">
      <c r="A78" s="48"/>
      <c r="B78" s="3" t="s">
        <v>272</v>
      </c>
      <c r="C78" s="51" t="s">
        <v>8</v>
      </c>
      <c r="D78" s="51" t="s">
        <v>8</v>
      </c>
      <c r="E78" s="51" t="s">
        <v>8</v>
      </c>
      <c r="F78" s="48"/>
    </row>
    <row r="79" spans="1:6" x14ac:dyDescent="0.2">
      <c r="A79" s="48"/>
      <c r="B79" s="3" t="s">
        <v>273</v>
      </c>
      <c r="C79" s="51" t="s">
        <v>8</v>
      </c>
      <c r="D79" s="51" t="s">
        <v>8</v>
      </c>
      <c r="E79" s="51" t="s">
        <v>8</v>
      </c>
      <c r="F79" s="48"/>
    </row>
    <row r="80" spans="1:6" x14ac:dyDescent="0.2">
      <c r="A80" s="48"/>
      <c r="B80" s="3" t="s">
        <v>274</v>
      </c>
      <c r="C80" s="51" t="s">
        <v>8</v>
      </c>
      <c r="D80" s="51" t="s">
        <v>8</v>
      </c>
      <c r="E80" s="51" t="s">
        <v>8</v>
      </c>
      <c r="F80" s="48"/>
    </row>
    <row r="81" spans="1:6" x14ac:dyDescent="0.2">
      <c r="A81" s="48">
        <v>42</v>
      </c>
      <c r="B81" s="3" t="s">
        <v>275</v>
      </c>
      <c r="C81" s="51">
        <v>0</v>
      </c>
      <c r="D81" s="51">
        <v>0</v>
      </c>
      <c r="E81" s="51">
        <v>0</v>
      </c>
      <c r="F81" s="48" t="s">
        <v>59</v>
      </c>
    </row>
    <row r="82" spans="1:6" ht="25.5" x14ac:dyDescent="0.2">
      <c r="A82" s="11">
        <v>43</v>
      </c>
      <c r="B82" s="11" t="s">
        <v>276</v>
      </c>
      <c r="C82" s="85">
        <v>0</v>
      </c>
      <c r="D82" s="85">
        <v>0</v>
      </c>
      <c r="E82" s="85">
        <v>0</v>
      </c>
      <c r="F82" s="11" t="s">
        <v>277</v>
      </c>
    </row>
    <row r="83" spans="1:6" ht="38.25" x14ac:dyDescent="0.2">
      <c r="A83" s="11">
        <v>44</v>
      </c>
      <c r="B83" s="11" t="s">
        <v>136</v>
      </c>
      <c r="C83" s="85">
        <v>727000</v>
      </c>
      <c r="D83" s="85">
        <v>575000</v>
      </c>
      <c r="E83" s="85">
        <v>575000</v>
      </c>
      <c r="F83" s="11" t="s">
        <v>278</v>
      </c>
    </row>
    <row r="84" spans="1:6" x14ac:dyDescent="0.2">
      <c r="A84" s="11">
        <v>45</v>
      </c>
      <c r="B84" s="11" t="s">
        <v>279</v>
      </c>
      <c r="C84" s="85">
        <v>5755947.2887829989</v>
      </c>
      <c r="D84" s="85">
        <v>5668751.2769029988</v>
      </c>
      <c r="E84" s="85">
        <v>5652484.0787300002</v>
      </c>
      <c r="F84" s="11" t="s">
        <v>280</v>
      </c>
    </row>
    <row r="85" spans="1:6" ht="14.25" customHeight="1" x14ac:dyDescent="0.2">
      <c r="A85" s="366" t="s">
        <v>281</v>
      </c>
      <c r="B85" s="367"/>
      <c r="C85" s="367"/>
      <c r="D85" s="367"/>
      <c r="E85" s="367"/>
      <c r="F85" s="367"/>
    </row>
    <row r="86" spans="1:6" x14ac:dyDescent="0.2">
      <c r="A86" s="3">
        <v>46</v>
      </c>
      <c r="B86" s="3" t="s">
        <v>204</v>
      </c>
      <c r="C86" s="51">
        <v>808866.05686000001</v>
      </c>
      <c r="D86" s="51">
        <v>724485.55585</v>
      </c>
      <c r="E86" s="51">
        <v>724413.30772000004</v>
      </c>
      <c r="F86" s="48" t="s">
        <v>60</v>
      </c>
    </row>
    <row r="87" spans="1:6" x14ac:dyDescent="0.2">
      <c r="A87" s="3">
        <v>47</v>
      </c>
      <c r="B87" s="3" t="s">
        <v>282</v>
      </c>
      <c r="C87" s="51">
        <v>0</v>
      </c>
      <c r="D87" s="51">
        <v>0</v>
      </c>
      <c r="E87" s="51">
        <v>0</v>
      </c>
      <c r="F87" s="48" t="s">
        <v>61</v>
      </c>
    </row>
    <row r="88" spans="1:6" x14ac:dyDescent="0.2">
      <c r="A88" s="3"/>
      <c r="B88" s="3" t="s">
        <v>283</v>
      </c>
      <c r="C88" s="51" t="s">
        <v>8</v>
      </c>
      <c r="D88" s="51" t="s">
        <v>8</v>
      </c>
      <c r="E88" s="51" t="s">
        <v>8</v>
      </c>
      <c r="F88" s="48"/>
    </row>
    <row r="89" spans="1:6" x14ac:dyDescent="0.2">
      <c r="A89" s="3">
        <v>48</v>
      </c>
      <c r="B89" s="3" t="s">
        <v>284</v>
      </c>
      <c r="C89" s="51">
        <v>0</v>
      </c>
      <c r="D89" s="51">
        <v>0</v>
      </c>
      <c r="E89" s="51">
        <v>0</v>
      </c>
      <c r="F89" s="48" t="s">
        <v>62</v>
      </c>
    </row>
    <row r="90" spans="1:6" x14ac:dyDescent="0.2">
      <c r="A90" s="3">
        <v>49</v>
      </c>
      <c r="B90" s="3" t="s">
        <v>259</v>
      </c>
      <c r="C90" s="51">
        <v>0</v>
      </c>
      <c r="D90" s="51">
        <v>0</v>
      </c>
      <c r="E90" s="51">
        <v>0</v>
      </c>
      <c r="F90" s="48"/>
    </row>
    <row r="91" spans="1:6" ht="14.25" customHeight="1" x14ac:dyDescent="0.2">
      <c r="A91" s="3">
        <v>50</v>
      </c>
      <c r="B91" s="3" t="s">
        <v>285</v>
      </c>
      <c r="C91" s="51" t="s">
        <v>8</v>
      </c>
      <c r="D91" s="51" t="s">
        <v>8</v>
      </c>
      <c r="E91" s="51" t="s">
        <v>8</v>
      </c>
      <c r="F91" s="48" t="s">
        <v>63</v>
      </c>
    </row>
    <row r="92" spans="1:6" ht="25.5" x14ac:dyDescent="0.2">
      <c r="A92" s="11">
        <v>51</v>
      </c>
      <c r="B92" s="11" t="s">
        <v>286</v>
      </c>
      <c r="C92" s="85">
        <v>808866.05686000001</v>
      </c>
      <c r="D92" s="85">
        <v>724485.55585</v>
      </c>
      <c r="E92" s="85">
        <v>724413.30772000004</v>
      </c>
      <c r="F92" s="11" t="s">
        <v>287</v>
      </c>
    </row>
    <row r="93" spans="1:6" ht="14.25" customHeight="1" x14ac:dyDescent="0.2">
      <c r="A93" s="376" t="s">
        <v>288</v>
      </c>
      <c r="B93" s="377"/>
      <c r="C93" s="377"/>
      <c r="D93" s="377"/>
      <c r="E93" s="377"/>
      <c r="F93" s="377"/>
    </row>
    <row r="94" spans="1:6" x14ac:dyDescent="0.2">
      <c r="A94" s="48">
        <v>52</v>
      </c>
      <c r="B94" s="3" t="s">
        <v>289</v>
      </c>
      <c r="C94" s="51">
        <v>0</v>
      </c>
      <c r="D94" s="51">
        <v>0</v>
      </c>
      <c r="E94" s="51">
        <v>0</v>
      </c>
      <c r="F94" s="48" t="s">
        <v>64</v>
      </c>
    </row>
    <row r="95" spans="1:6" ht="25.5" x14ac:dyDescent="0.2">
      <c r="A95" s="48">
        <v>53</v>
      </c>
      <c r="B95" s="3" t="s">
        <v>290</v>
      </c>
      <c r="C95" s="51">
        <v>0</v>
      </c>
      <c r="D95" s="51">
        <v>0</v>
      </c>
      <c r="E95" s="51">
        <v>0</v>
      </c>
      <c r="F95" s="48" t="s">
        <v>65</v>
      </c>
    </row>
    <row r="96" spans="1:6" ht="38.25" x14ac:dyDescent="0.2">
      <c r="A96" s="48">
        <v>54</v>
      </c>
      <c r="B96" s="3" t="s">
        <v>291</v>
      </c>
      <c r="C96" s="51">
        <v>0</v>
      </c>
      <c r="D96" s="51">
        <v>0</v>
      </c>
      <c r="E96" s="51">
        <v>0</v>
      </c>
      <c r="F96" s="48" t="s">
        <v>66</v>
      </c>
    </row>
    <row r="97" spans="1:6" x14ac:dyDescent="0.2">
      <c r="A97" s="48" t="s">
        <v>67</v>
      </c>
      <c r="B97" s="3" t="s">
        <v>292</v>
      </c>
      <c r="C97" s="51">
        <v>0</v>
      </c>
      <c r="D97" s="51">
        <v>0</v>
      </c>
      <c r="E97" s="51">
        <v>0</v>
      </c>
      <c r="F97" s="48"/>
    </row>
    <row r="98" spans="1:6" x14ac:dyDescent="0.2">
      <c r="A98" s="48" t="s">
        <v>68</v>
      </c>
      <c r="B98" s="3" t="s">
        <v>293</v>
      </c>
      <c r="C98" s="51">
        <v>0</v>
      </c>
      <c r="D98" s="51">
        <v>0</v>
      </c>
      <c r="E98" s="51">
        <v>0</v>
      </c>
      <c r="F98" s="48"/>
    </row>
    <row r="99" spans="1:6" ht="38.25" x14ac:dyDescent="0.2">
      <c r="A99" s="48">
        <v>55</v>
      </c>
      <c r="B99" s="3" t="s">
        <v>294</v>
      </c>
      <c r="C99" s="51">
        <v>0</v>
      </c>
      <c r="D99" s="51">
        <v>0</v>
      </c>
      <c r="E99" s="51">
        <v>0</v>
      </c>
      <c r="F99" s="48" t="s">
        <v>69</v>
      </c>
    </row>
    <row r="100" spans="1:6" x14ac:dyDescent="0.2">
      <c r="A100" s="48">
        <v>56</v>
      </c>
      <c r="B100" s="3" t="s">
        <v>295</v>
      </c>
      <c r="C100" s="51">
        <v>0</v>
      </c>
      <c r="D100" s="51">
        <v>0</v>
      </c>
      <c r="E100" s="51">
        <v>0</v>
      </c>
      <c r="F100" s="48"/>
    </row>
    <row r="101" spans="1:6" ht="25.5" x14ac:dyDescent="0.2">
      <c r="A101" s="48" t="s">
        <v>70</v>
      </c>
      <c r="B101" s="3" t="s">
        <v>296</v>
      </c>
      <c r="C101" s="51">
        <v>0</v>
      </c>
      <c r="D101" s="51">
        <v>0</v>
      </c>
      <c r="E101" s="51">
        <v>0</v>
      </c>
      <c r="F101" s="48" t="s">
        <v>56</v>
      </c>
    </row>
    <row r="102" spans="1:6" x14ac:dyDescent="0.2">
      <c r="A102" s="48"/>
      <c r="B102" s="3" t="s">
        <v>269</v>
      </c>
      <c r="C102" s="51">
        <v>0</v>
      </c>
      <c r="D102" s="51">
        <v>0</v>
      </c>
      <c r="E102" s="51">
        <v>0</v>
      </c>
      <c r="F102" s="48"/>
    </row>
    <row r="103" spans="1:6" ht="25.5" x14ac:dyDescent="0.2">
      <c r="A103" s="48" t="s">
        <v>71</v>
      </c>
      <c r="B103" s="3" t="s">
        <v>297</v>
      </c>
      <c r="C103" s="51">
        <v>0</v>
      </c>
      <c r="D103" s="51">
        <v>0</v>
      </c>
      <c r="E103" s="51">
        <v>0</v>
      </c>
      <c r="F103" s="48"/>
    </row>
    <row r="104" spans="1:6" x14ac:dyDescent="0.2">
      <c r="A104" s="48"/>
      <c r="B104" s="3" t="s">
        <v>269</v>
      </c>
      <c r="C104" s="51">
        <v>0</v>
      </c>
      <c r="D104" s="51">
        <v>0</v>
      </c>
      <c r="E104" s="51">
        <v>0</v>
      </c>
      <c r="F104" s="48"/>
    </row>
    <row r="105" spans="1:6" ht="25.5" x14ac:dyDescent="0.2">
      <c r="A105" s="48" t="s">
        <v>72</v>
      </c>
      <c r="B105" s="3" t="s">
        <v>298</v>
      </c>
      <c r="C105" s="51">
        <v>0</v>
      </c>
      <c r="D105" s="51">
        <v>0</v>
      </c>
      <c r="E105" s="51">
        <v>0</v>
      </c>
      <c r="F105" s="48">
        <v>468</v>
      </c>
    </row>
    <row r="106" spans="1:6" x14ac:dyDescent="0.2">
      <c r="A106" s="48"/>
      <c r="B106" s="3" t="s">
        <v>272</v>
      </c>
      <c r="C106" s="51">
        <v>0</v>
      </c>
      <c r="D106" s="51">
        <v>0</v>
      </c>
      <c r="E106" s="51">
        <v>0</v>
      </c>
      <c r="F106" s="48"/>
    </row>
    <row r="107" spans="1:6" x14ac:dyDescent="0.2">
      <c r="A107" s="48"/>
      <c r="B107" s="3" t="s">
        <v>299</v>
      </c>
      <c r="C107" s="51">
        <v>0</v>
      </c>
      <c r="D107" s="51">
        <v>0</v>
      </c>
      <c r="E107" s="51">
        <v>0</v>
      </c>
      <c r="F107" s="48">
        <v>468</v>
      </c>
    </row>
    <row r="108" spans="1:6" x14ac:dyDescent="0.2">
      <c r="A108" s="48"/>
      <c r="B108" s="3" t="s">
        <v>300</v>
      </c>
      <c r="C108" s="51">
        <v>0</v>
      </c>
      <c r="D108" s="51">
        <v>0</v>
      </c>
      <c r="E108" s="51">
        <v>0</v>
      </c>
      <c r="F108" s="48"/>
    </row>
    <row r="109" spans="1:6" ht="25.5" x14ac:dyDescent="0.2">
      <c r="A109" s="11">
        <v>57</v>
      </c>
      <c r="B109" s="11" t="s">
        <v>301</v>
      </c>
      <c r="C109" s="85">
        <v>0</v>
      </c>
      <c r="D109" s="85">
        <v>0</v>
      </c>
      <c r="E109" s="85">
        <v>0</v>
      </c>
      <c r="F109" s="11" t="s">
        <v>302</v>
      </c>
    </row>
    <row r="110" spans="1:6" ht="38.25" x14ac:dyDescent="0.2">
      <c r="A110" s="11">
        <v>58</v>
      </c>
      <c r="B110" s="11" t="s">
        <v>137</v>
      </c>
      <c r="C110" s="85">
        <v>808866.05686000001</v>
      </c>
      <c r="D110" s="85">
        <v>724485.55585</v>
      </c>
      <c r="E110" s="85">
        <v>724413.30772000004</v>
      </c>
      <c r="F110" s="11" t="s">
        <v>303</v>
      </c>
    </row>
    <row r="111" spans="1:6" x14ac:dyDescent="0.2">
      <c r="A111" s="11">
        <v>59</v>
      </c>
      <c r="B111" s="11" t="s">
        <v>125</v>
      </c>
      <c r="C111" s="85">
        <v>6564813.3456429988</v>
      </c>
      <c r="D111" s="85">
        <v>6393236.8327529989</v>
      </c>
      <c r="E111" s="85">
        <v>6376897.3864500001</v>
      </c>
      <c r="F111" s="11" t="s">
        <v>304</v>
      </c>
    </row>
    <row r="112" spans="1:6" x14ac:dyDescent="0.2">
      <c r="A112" s="48" t="s">
        <v>73</v>
      </c>
      <c r="B112" s="3" t="s">
        <v>305</v>
      </c>
      <c r="C112" s="51">
        <v>0</v>
      </c>
      <c r="D112" s="51">
        <v>0</v>
      </c>
      <c r="E112" s="51">
        <v>0</v>
      </c>
      <c r="F112" s="48" t="s">
        <v>74</v>
      </c>
    </row>
    <row r="113" spans="1:6" x14ac:dyDescent="0.2">
      <c r="A113" s="48"/>
      <c r="B113" s="3" t="s">
        <v>306</v>
      </c>
      <c r="C113" s="51">
        <v>0</v>
      </c>
      <c r="D113" s="51">
        <v>0</v>
      </c>
      <c r="E113" s="51">
        <v>0</v>
      </c>
      <c r="F113" s="48" t="s">
        <v>75</v>
      </c>
    </row>
    <row r="114" spans="1:6" x14ac:dyDescent="0.2">
      <c r="A114" s="48"/>
      <c r="B114" s="3" t="s">
        <v>307</v>
      </c>
      <c r="C114" s="51">
        <v>0</v>
      </c>
      <c r="D114" s="51">
        <v>0</v>
      </c>
      <c r="E114" s="51">
        <v>0</v>
      </c>
      <c r="F114" s="48"/>
    </row>
    <row r="115" spans="1:6" ht="14.25" customHeight="1" x14ac:dyDescent="0.2">
      <c r="A115" s="48"/>
      <c r="B115" s="3" t="s">
        <v>308</v>
      </c>
      <c r="C115" s="51">
        <v>0</v>
      </c>
      <c r="D115" s="51">
        <v>0</v>
      </c>
      <c r="E115" s="51">
        <v>0</v>
      </c>
      <c r="F115" s="48"/>
    </row>
    <row r="116" spans="1:6" ht="14.25" customHeight="1" x14ac:dyDescent="0.2">
      <c r="A116" s="48">
        <v>60</v>
      </c>
      <c r="B116" s="11" t="s">
        <v>309</v>
      </c>
      <c r="C116" s="85">
        <v>38929374.881048828</v>
      </c>
      <c r="D116" s="85">
        <v>38346624.511568412</v>
      </c>
      <c r="E116" s="85">
        <v>37252523.908546269</v>
      </c>
      <c r="F116" s="11"/>
    </row>
    <row r="117" spans="1:6" ht="14.25" customHeight="1" x14ac:dyDescent="0.2">
      <c r="A117" s="366" t="s">
        <v>310</v>
      </c>
      <c r="B117" s="367"/>
      <c r="C117" s="367"/>
      <c r="D117" s="367"/>
      <c r="E117" s="367"/>
      <c r="F117" s="367"/>
    </row>
    <row r="118" spans="1:6" x14ac:dyDescent="0.2">
      <c r="A118" s="48">
        <v>61</v>
      </c>
      <c r="B118" s="9" t="s">
        <v>311</v>
      </c>
      <c r="C118" s="155">
        <v>0.12918130085955057</v>
      </c>
      <c r="D118" s="155">
        <v>0.13283441089753065</v>
      </c>
      <c r="E118" s="155">
        <v>0.1362990623452805</v>
      </c>
      <c r="F118" s="9" t="s">
        <v>76</v>
      </c>
    </row>
    <row r="119" spans="1:6" x14ac:dyDescent="0.2">
      <c r="A119" s="48">
        <v>62</v>
      </c>
      <c r="B119" s="9" t="s">
        <v>312</v>
      </c>
      <c r="C119" s="155">
        <v>0.14785614478451453</v>
      </c>
      <c r="D119" s="155">
        <v>0.14782921180436231</v>
      </c>
      <c r="E119" s="155">
        <v>0.15173425812990993</v>
      </c>
      <c r="F119" s="9" t="s">
        <v>77</v>
      </c>
    </row>
    <row r="120" spans="1:6" x14ac:dyDescent="0.2">
      <c r="A120" s="48">
        <v>63</v>
      </c>
      <c r="B120" s="9" t="s">
        <v>313</v>
      </c>
      <c r="C120" s="155">
        <v>0.16863392658377388</v>
      </c>
      <c r="D120" s="155">
        <v>0.16672228427365979</v>
      </c>
      <c r="E120" s="155">
        <v>0.17118027766669114</v>
      </c>
      <c r="F120" s="9" t="s">
        <v>78</v>
      </c>
    </row>
    <row r="121" spans="1:6" ht="25.5" x14ac:dyDescent="0.2">
      <c r="A121" s="48">
        <v>64</v>
      </c>
      <c r="B121" s="9" t="s">
        <v>314</v>
      </c>
      <c r="C121" s="155">
        <v>7.0000000000000007E-2</v>
      </c>
      <c r="D121" s="155">
        <v>7.0000000000000007E-2</v>
      </c>
      <c r="E121" s="155">
        <v>6.5000000000000002E-2</v>
      </c>
      <c r="F121" s="9" t="s">
        <v>79</v>
      </c>
    </row>
    <row r="122" spans="1:6" x14ac:dyDescent="0.2">
      <c r="A122" s="48">
        <v>65</v>
      </c>
      <c r="B122" s="9" t="s">
        <v>315</v>
      </c>
      <c r="C122" s="155">
        <v>2.5000000000000001E-2</v>
      </c>
      <c r="D122" s="155">
        <v>2.5000000000000001E-2</v>
      </c>
      <c r="E122" s="155">
        <v>2.5000000000000001E-2</v>
      </c>
      <c r="F122" s="9"/>
    </row>
    <row r="123" spans="1:6" x14ac:dyDescent="0.2">
      <c r="A123" s="48">
        <v>66</v>
      </c>
      <c r="B123" s="9" t="s">
        <v>316</v>
      </c>
      <c r="C123" s="155">
        <v>1.4999999999999998E-2</v>
      </c>
      <c r="D123" s="155">
        <v>1.4999999999999999E-2</v>
      </c>
      <c r="E123" s="155">
        <v>0.01</v>
      </c>
      <c r="F123" s="9"/>
    </row>
    <row r="124" spans="1:6" x14ac:dyDescent="0.2">
      <c r="A124" s="48">
        <v>67</v>
      </c>
      <c r="B124" s="9" t="s">
        <v>317</v>
      </c>
      <c r="C124" s="155">
        <v>0.03</v>
      </c>
      <c r="D124" s="155">
        <v>0.03</v>
      </c>
      <c r="E124" s="155">
        <v>0.03</v>
      </c>
      <c r="F124" s="9" t="s">
        <v>80</v>
      </c>
    </row>
    <row r="125" spans="1:6" x14ac:dyDescent="0.2">
      <c r="A125" s="48" t="s">
        <v>81</v>
      </c>
      <c r="B125" s="9" t="s">
        <v>318</v>
      </c>
      <c r="C125" s="155">
        <v>0</v>
      </c>
      <c r="D125" s="155">
        <v>0</v>
      </c>
      <c r="E125" s="155">
        <v>0</v>
      </c>
      <c r="F125" s="9"/>
    </row>
    <row r="126" spans="1:6" x14ac:dyDescent="0.2">
      <c r="A126" s="48">
        <v>68</v>
      </c>
      <c r="B126" s="9" t="s">
        <v>319</v>
      </c>
      <c r="C126" s="155">
        <v>0.13363392658377388</v>
      </c>
      <c r="D126" s="155">
        <v>0.13172228427365978</v>
      </c>
      <c r="E126" s="155">
        <v>0.13618027766669116</v>
      </c>
      <c r="F126" s="9" t="s">
        <v>82</v>
      </c>
    </row>
    <row r="127" spans="1:6" x14ac:dyDescent="0.2">
      <c r="A127" s="48">
        <v>69</v>
      </c>
      <c r="B127" s="9" t="s">
        <v>320</v>
      </c>
      <c r="C127" s="154" t="s">
        <v>8</v>
      </c>
      <c r="D127" s="154" t="s">
        <v>8</v>
      </c>
      <c r="E127" s="154" t="s">
        <v>8</v>
      </c>
      <c r="F127" s="9"/>
    </row>
    <row r="128" spans="1:6" ht="14.25" customHeight="1" x14ac:dyDescent="0.2">
      <c r="A128" s="48">
        <v>70</v>
      </c>
      <c r="B128" s="9" t="s">
        <v>320</v>
      </c>
      <c r="C128" s="154" t="s">
        <v>8</v>
      </c>
      <c r="D128" s="154" t="s">
        <v>8</v>
      </c>
      <c r="E128" s="154" t="s">
        <v>8</v>
      </c>
      <c r="F128" s="9"/>
    </row>
    <row r="129" spans="1:6" ht="14.25" customHeight="1" x14ac:dyDescent="0.2">
      <c r="A129" s="48">
        <v>71</v>
      </c>
      <c r="B129" s="9" t="s">
        <v>320</v>
      </c>
      <c r="C129" s="154" t="s">
        <v>8</v>
      </c>
      <c r="D129" s="154" t="s">
        <v>8</v>
      </c>
      <c r="E129" s="154" t="s">
        <v>8</v>
      </c>
      <c r="F129" s="9"/>
    </row>
    <row r="130" spans="1:6" x14ac:dyDescent="0.2">
      <c r="A130" s="378" t="s">
        <v>310</v>
      </c>
      <c r="B130" s="379"/>
      <c r="C130" s="379"/>
      <c r="D130" s="379"/>
      <c r="E130" s="379"/>
      <c r="F130" s="379"/>
    </row>
    <row r="131" spans="1:6" ht="38.25" x14ac:dyDescent="0.2">
      <c r="A131" s="3">
        <v>72</v>
      </c>
      <c r="B131" s="3" t="s">
        <v>321</v>
      </c>
      <c r="C131" s="50">
        <v>0</v>
      </c>
      <c r="D131" s="50">
        <v>0</v>
      </c>
      <c r="E131" s="50">
        <v>0</v>
      </c>
      <c r="F131" s="48" t="s">
        <v>83</v>
      </c>
    </row>
    <row r="132" spans="1:6" ht="38.25" x14ac:dyDescent="0.2">
      <c r="A132" s="3">
        <v>73</v>
      </c>
      <c r="B132" s="3" t="s">
        <v>322</v>
      </c>
      <c r="C132" s="50">
        <v>0</v>
      </c>
      <c r="D132" s="50">
        <v>0</v>
      </c>
      <c r="E132" s="50">
        <v>0</v>
      </c>
      <c r="F132" s="48" t="s">
        <v>84</v>
      </c>
    </row>
    <row r="133" spans="1:6" x14ac:dyDescent="0.2">
      <c r="A133" s="3">
        <v>74</v>
      </c>
      <c r="B133" s="3" t="s">
        <v>220</v>
      </c>
      <c r="C133" s="50" t="s">
        <v>8</v>
      </c>
      <c r="D133" s="50" t="s">
        <v>8</v>
      </c>
      <c r="E133" s="50" t="s">
        <v>8</v>
      </c>
      <c r="F133" s="48"/>
    </row>
    <row r="134" spans="1:6" ht="25.5" x14ac:dyDescent="0.2">
      <c r="A134" s="3">
        <v>75</v>
      </c>
      <c r="B134" s="3" t="s">
        <v>323</v>
      </c>
      <c r="C134" s="50">
        <v>0</v>
      </c>
      <c r="D134" s="50">
        <v>0</v>
      </c>
      <c r="E134" s="50">
        <v>0</v>
      </c>
      <c r="F134" s="48" t="s">
        <v>85</v>
      </c>
    </row>
    <row r="135" spans="1:6" ht="14.25" customHeight="1" x14ac:dyDescent="0.2">
      <c r="A135" s="366" t="s">
        <v>324</v>
      </c>
      <c r="B135" s="367"/>
      <c r="C135" s="367"/>
      <c r="D135" s="367"/>
      <c r="E135" s="367"/>
      <c r="F135" s="367"/>
    </row>
    <row r="136" spans="1:6" x14ac:dyDescent="0.2">
      <c r="A136" s="3">
        <v>76</v>
      </c>
      <c r="B136" s="3" t="s">
        <v>325</v>
      </c>
      <c r="C136" s="51">
        <v>0</v>
      </c>
      <c r="D136" s="51">
        <v>0</v>
      </c>
      <c r="E136" s="51">
        <v>0</v>
      </c>
      <c r="F136" s="3">
        <v>62</v>
      </c>
    </row>
    <row r="137" spans="1:6" x14ac:dyDescent="0.2">
      <c r="A137" s="3">
        <v>77</v>
      </c>
      <c r="B137" s="3" t="s">
        <v>326</v>
      </c>
      <c r="C137" s="51">
        <v>486617.18601311039</v>
      </c>
      <c r="D137" s="51">
        <v>479332.8063946052</v>
      </c>
      <c r="E137" s="51">
        <v>465656.54885682836</v>
      </c>
      <c r="F137" s="3">
        <v>62</v>
      </c>
    </row>
    <row r="138" spans="1:6" x14ac:dyDescent="0.2">
      <c r="A138" s="3">
        <v>78</v>
      </c>
      <c r="B138" s="3" t="s">
        <v>285</v>
      </c>
      <c r="C138" s="51">
        <v>0</v>
      </c>
      <c r="D138" s="51">
        <v>0</v>
      </c>
      <c r="E138" s="51">
        <v>0</v>
      </c>
      <c r="F138" s="3">
        <v>62</v>
      </c>
    </row>
    <row r="139" spans="1:6" x14ac:dyDescent="0.2">
      <c r="A139" s="3">
        <v>79</v>
      </c>
      <c r="B139" s="3" t="s">
        <v>327</v>
      </c>
      <c r="C139" s="51">
        <v>233576.24928629296</v>
      </c>
      <c r="D139" s="51">
        <v>230079.74706941048</v>
      </c>
      <c r="E139" s="51">
        <v>223515.14345127763</v>
      </c>
      <c r="F139" s="3">
        <v>62</v>
      </c>
    </row>
    <row r="140" spans="1:6" x14ac:dyDescent="0.2">
      <c r="A140" s="378" t="s">
        <v>328</v>
      </c>
      <c r="B140" s="379"/>
      <c r="C140" s="379"/>
      <c r="D140" s="379"/>
      <c r="E140" s="379"/>
      <c r="F140" s="379"/>
    </row>
    <row r="141" spans="1:6" x14ac:dyDescent="0.2">
      <c r="A141" s="3">
        <v>80</v>
      </c>
      <c r="B141" s="3" t="s">
        <v>329</v>
      </c>
      <c r="C141" s="48" t="s">
        <v>8</v>
      </c>
      <c r="D141" s="48" t="s">
        <v>8</v>
      </c>
      <c r="E141" s="48" t="s">
        <v>8</v>
      </c>
      <c r="F141" s="48" t="s">
        <v>86</v>
      </c>
    </row>
    <row r="142" spans="1:6" x14ac:dyDescent="0.2">
      <c r="A142" s="3">
        <v>81</v>
      </c>
      <c r="B142" s="3" t="s">
        <v>330</v>
      </c>
      <c r="C142" s="130">
        <v>0</v>
      </c>
      <c r="D142" s="130">
        <v>0</v>
      </c>
      <c r="E142" s="130">
        <v>0</v>
      </c>
      <c r="F142" s="48" t="s">
        <v>86</v>
      </c>
    </row>
    <row r="143" spans="1:6" x14ac:dyDescent="0.2">
      <c r="A143" s="3">
        <v>82</v>
      </c>
      <c r="B143" s="3" t="s">
        <v>331</v>
      </c>
      <c r="C143" s="48" t="s">
        <v>8</v>
      </c>
      <c r="D143" s="48" t="s">
        <v>8</v>
      </c>
      <c r="E143" s="48" t="s">
        <v>8</v>
      </c>
      <c r="F143" s="48" t="s">
        <v>87</v>
      </c>
    </row>
    <row r="144" spans="1:6" x14ac:dyDescent="0.2">
      <c r="A144" s="3">
        <v>83</v>
      </c>
      <c r="B144" s="3" t="s">
        <v>332</v>
      </c>
      <c r="C144" s="48" t="s">
        <v>8</v>
      </c>
      <c r="D144" s="48" t="s">
        <v>8</v>
      </c>
      <c r="E144" s="48" t="s">
        <v>8</v>
      </c>
      <c r="F144" s="48" t="s">
        <v>87</v>
      </c>
    </row>
    <row r="145" spans="1:6" x14ac:dyDescent="0.2">
      <c r="A145" s="3">
        <v>84</v>
      </c>
      <c r="B145" s="3" t="s">
        <v>333</v>
      </c>
      <c r="C145" s="48" t="s">
        <v>8</v>
      </c>
      <c r="D145" s="48" t="s">
        <v>8</v>
      </c>
      <c r="E145" s="48" t="s">
        <v>8</v>
      </c>
      <c r="F145" s="48" t="s">
        <v>88</v>
      </c>
    </row>
    <row r="146" spans="1:6" x14ac:dyDescent="0.2">
      <c r="A146" s="3">
        <v>85</v>
      </c>
      <c r="B146" s="3" t="s">
        <v>334</v>
      </c>
      <c r="C146" s="48" t="s">
        <v>8</v>
      </c>
      <c r="D146" s="48" t="s">
        <v>8</v>
      </c>
      <c r="E146" s="48" t="s">
        <v>8</v>
      </c>
      <c r="F146" s="48" t="s">
        <v>88</v>
      </c>
    </row>
  </sheetData>
  <mergeCells count="11">
    <mergeCell ref="A93:F93"/>
    <mergeCell ref="A117:F117"/>
    <mergeCell ref="A130:F130"/>
    <mergeCell ref="A135:F135"/>
    <mergeCell ref="A140:F140"/>
    <mergeCell ref="A85:F85"/>
    <mergeCell ref="A1:K2"/>
    <mergeCell ref="A8:B9"/>
    <mergeCell ref="A22:F22"/>
    <mergeCell ref="A58:F58"/>
    <mergeCell ref="A67:F67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18B09-E411-42C7-A212-1B3007E562A9}">
  <dimension ref="A1:Q54"/>
  <sheetViews>
    <sheetView showGridLines="0" zoomScaleNormal="100" workbookViewId="0">
      <selection activeCell="V9" sqref="V9"/>
    </sheetView>
  </sheetViews>
  <sheetFormatPr baseColWidth="10" defaultRowHeight="14.25" x14ac:dyDescent="0.2"/>
  <cols>
    <col min="2" max="2" width="17.33203125" customWidth="1"/>
    <col min="3" max="3" width="11.88671875" bestFit="1" customWidth="1"/>
    <col min="5" max="5" width="15.109375" customWidth="1"/>
    <col min="6" max="6" width="15.33203125" customWidth="1"/>
    <col min="9" max="9" width="11.77734375" bestFit="1" customWidth="1"/>
    <col min="10" max="10" width="14.88671875" customWidth="1"/>
    <col min="11" max="11" width="14.5546875" customWidth="1"/>
    <col min="12" max="12" width="11.77734375" bestFit="1" customWidth="1"/>
    <col min="13" max="13" width="11.6640625" bestFit="1" customWidth="1"/>
    <col min="14" max="14" width="14.6640625" customWidth="1"/>
  </cols>
  <sheetData>
    <row r="1" spans="1:17" ht="19.5" customHeight="1" x14ac:dyDescent="0.2">
      <c r="A1" s="368" t="s">
        <v>508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2"/>
    </row>
    <row r="2" spans="1:17" x14ac:dyDescent="0.2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2"/>
    </row>
    <row r="3" spans="1:17" x14ac:dyDescent="0.2">
      <c r="A3" s="17" t="s">
        <v>673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A4" s="1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A6" s="116">
        <f>Dato</f>
        <v>44834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9.5" customHeight="1" x14ac:dyDescent="0.2">
      <c r="A7" s="382" t="s">
        <v>527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2"/>
      <c r="P7" s="2"/>
      <c r="Q7" s="2"/>
    </row>
    <row r="8" spans="1:17" ht="38.25" customHeight="1" x14ac:dyDescent="0.2">
      <c r="A8" s="380" t="s">
        <v>344</v>
      </c>
      <c r="B8" s="380"/>
      <c r="C8" s="380" t="s">
        <v>335</v>
      </c>
      <c r="D8" s="380"/>
      <c r="E8" s="380" t="s">
        <v>461</v>
      </c>
      <c r="F8" s="380"/>
      <c r="G8" s="380" t="s">
        <v>336</v>
      </c>
      <c r="H8" s="380"/>
      <c r="I8" s="380" t="s">
        <v>337</v>
      </c>
      <c r="J8" s="380"/>
      <c r="K8" s="380"/>
      <c r="L8" s="380"/>
      <c r="M8" s="380" t="s">
        <v>342</v>
      </c>
      <c r="N8" s="383" t="s">
        <v>343</v>
      </c>
      <c r="O8" s="2"/>
      <c r="P8" s="2"/>
      <c r="Q8" s="2"/>
    </row>
    <row r="9" spans="1:17" ht="63.75" x14ac:dyDescent="0.2">
      <c r="A9" s="381"/>
      <c r="B9" s="381"/>
      <c r="C9" s="38" t="s">
        <v>460</v>
      </c>
      <c r="D9" s="38" t="s">
        <v>459</v>
      </c>
      <c r="E9" s="38" t="s">
        <v>338</v>
      </c>
      <c r="F9" s="38" t="s">
        <v>339</v>
      </c>
      <c r="G9" s="38" t="s">
        <v>460</v>
      </c>
      <c r="H9" s="38" t="s">
        <v>459</v>
      </c>
      <c r="I9" s="38" t="s">
        <v>458</v>
      </c>
      <c r="J9" s="38" t="s">
        <v>340</v>
      </c>
      <c r="K9" s="38" t="s">
        <v>457</v>
      </c>
      <c r="L9" s="38" t="s">
        <v>341</v>
      </c>
      <c r="M9" s="381"/>
      <c r="N9" s="384"/>
      <c r="O9" s="2"/>
      <c r="P9" s="2"/>
      <c r="Q9" s="2"/>
    </row>
    <row r="10" spans="1:17" x14ac:dyDescent="0.2">
      <c r="A10" s="33"/>
      <c r="B10" s="33"/>
      <c r="C10" s="33" t="s">
        <v>89</v>
      </c>
      <c r="D10" s="33" t="s">
        <v>90</v>
      </c>
      <c r="E10" s="33" t="s">
        <v>91</v>
      </c>
      <c r="F10" s="33" t="s">
        <v>92</v>
      </c>
      <c r="G10" s="33" t="s">
        <v>93</v>
      </c>
      <c r="H10" s="33" t="s">
        <v>94</v>
      </c>
      <c r="I10" s="33" t="s">
        <v>95</v>
      </c>
      <c r="J10" s="33" t="s">
        <v>96</v>
      </c>
      <c r="K10" s="33" t="s">
        <v>97</v>
      </c>
      <c r="L10" s="33" t="s">
        <v>98</v>
      </c>
      <c r="M10" s="33" t="s">
        <v>99</v>
      </c>
      <c r="N10" s="34" t="s">
        <v>100</v>
      </c>
      <c r="O10" s="2"/>
      <c r="P10" s="2"/>
      <c r="Q10" s="2"/>
    </row>
    <row r="11" spans="1:17" x14ac:dyDescent="0.2">
      <c r="A11" s="55" t="s">
        <v>89</v>
      </c>
      <c r="B11" s="41" t="s">
        <v>345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2"/>
      <c r="P11" s="2"/>
      <c r="Q11" s="2"/>
    </row>
    <row r="12" spans="1:17" x14ac:dyDescent="0.2">
      <c r="A12" s="56"/>
      <c r="B12" s="151" t="s">
        <v>346</v>
      </c>
      <c r="C12" s="44">
        <v>102610584.72492225</v>
      </c>
      <c r="D12" s="44"/>
      <c r="E12" s="44"/>
      <c r="F12" s="44"/>
      <c r="G12" s="44"/>
      <c r="H12" s="44"/>
      <c r="I12" s="44">
        <v>33722204.20121523</v>
      </c>
      <c r="J12" s="44"/>
      <c r="K12" s="44"/>
      <c r="L12" s="44">
        <v>33722204.20121523</v>
      </c>
      <c r="M12" s="91">
        <v>0.99795965351669857</v>
      </c>
      <c r="N12" s="90">
        <v>1.5</v>
      </c>
      <c r="O12" s="2"/>
      <c r="P12" s="2"/>
      <c r="Q12" s="2"/>
    </row>
    <row r="13" spans="1:17" x14ac:dyDescent="0.2">
      <c r="A13" s="56"/>
      <c r="B13" s="151" t="s">
        <v>347</v>
      </c>
      <c r="C13" s="44">
        <v>381943.2356666667</v>
      </c>
      <c r="D13" s="44"/>
      <c r="E13" s="44"/>
      <c r="F13" s="44"/>
      <c r="G13" s="44"/>
      <c r="H13" s="44"/>
      <c r="I13" s="44">
        <v>38194.323566666673</v>
      </c>
      <c r="J13" s="44"/>
      <c r="K13" s="44"/>
      <c r="L13" s="44">
        <v>38194.323566666673</v>
      </c>
      <c r="M13" s="91">
        <v>1.1303055306070937E-3</v>
      </c>
      <c r="N13" s="90">
        <v>1.5</v>
      </c>
      <c r="O13" s="2"/>
      <c r="P13" s="2"/>
      <c r="Q13" s="2"/>
    </row>
    <row r="14" spans="1:17" x14ac:dyDescent="0.2">
      <c r="A14" s="56"/>
      <c r="B14" s="151" t="s">
        <v>348</v>
      </c>
      <c r="C14" s="44">
        <v>307513.30206666666</v>
      </c>
      <c r="D14" s="44"/>
      <c r="E14" s="44"/>
      <c r="F14" s="44"/>
      <c r="G14" s="44"/>
      <c r="H14" s="44"/>
      <c r="I14" s="44">
        <v>30751.330206666666</v>
      </c>
      <c r="J14" s="44"/>
      <c r="K14" s="44"/>
      <c r="L14" s="44">
        <v>30751.330206666666</v>
      </c>
      <c r="M14" s="91">
        <v>9.1004095269421159E-4</v>
      </c>
      <c r="N14" s="90">
        <v>1.5</v>
      </c>
      <c r="O14" s="2"/>
      <c r="P14" s="2"/>
      <c r="Q14" s="2"/>
    </row>
    <row r="15" spans="1:17" x14ac:dyDescent="0.2">
      <c r="A15" s="56"/>
      <c r="B15" s="151" t="s">
        <v>101</v>
      </c>
      <c r="C15" s="44">
        <v>0</v>
      </c>
      <c r="D15" s="44"/>
      <c r="E15" s="44"/>
      <c r="F15" s="44"/>
      <c r="G15" s="44"/>
      <c r="H15" s="44"/>
      <c r="I15" s="44">
        <v>0</v>
      </c>
      <c r="J15" s="44"/>
      <c r="K15" s="44"/>
      <c r="L15" s="44">
        <v>0</v>
      </c>
      <c r="M15" s="91">
        <v>0</v>
      </c>
      <c r="N15" s="90">
        <v>1.5</v>
      </c>
      <c r="O15" s="2"/>
      <c r="P15" s="2"/>
      <c r="Q15" s="2"/>
    </row>
    <row r="16" spans="1:17" x14ac:dyDescent="0.2">
      <c r="A16" s="56"/>
      <c r="B16" s="151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91"/>
      <c r="N16" s="90"/>
      <c r="O16" s="2"/>
      <c r="P16" s="2"/>
      <c r="Q16" s="2"/>
    </row>
    <row r="17" spans="1:17" x14ac:dyDescent="0.2">
      <c r="A17" s="56"/>
      <c r="B17" s="151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91"/>
      <c r="N17" s="90"/>
      <c r="O17" s="2"/>
      <c r="P17" s="2"/>
      <c r="Q17" s="2"/>
    </row>
    <row r="18" spans="1:17" x14ac:dyDescent="0.2">
      <c r="A18" s="56"/>
      <c r="B18" s="151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91"/>
      <c r="N18" s="90"/>
      <c r="O18" s="2"/>
      <c r="P18" s="2"/>
      <c r="Q18" s="2"/>
    </row>
    <row r="19" spans="1:17" x14ac:dyDescent="0.2">
      <c r="A19" s="56"/>
      <c r="B19" s="151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91"/>
      <c r="N19" s="90"/>
      <c r="O19" s="2"/>
      <c r="P19" s="2"/>
      <c r="Q19" s="2"/>
    </row>
    <row r="20" spans="1:17" x14ac:dyDescent="0.2">
      <c r="A20" s="103" t="s">
        <v>90</v>
      </c>
      <c r="B20" s="152" t="s">
        <v>341</v>
      </c>
      <c r="C20" s="97">
        <f>SUM(C12:C14)</f>
        <v>103300041.26265559</v>
      </c>
      <c r="D20" s="97"/>
      <c r="E20" s="97"/>
      <c r="F20" s="97"/>
      <c r="G20" s="97"/>
      <c r="H20" s="97"/>
      <c r="I20" s="97">
        <f>SUM(I12:I14)</f>
        <v>33791149.854988568</v>
      </c>
      <c r="J20" s="97"/>
      <c r="K20" s="97"/>
      <c r="L20" s="97">
        <f>SUM(L12:L14)</f>
        <v>33791149.854988568</v>
      </c>
      <c r="M20" s="104">
        <v>1</v>
      </c>
      <c r="N20" s="105">
        <v>6</v>
      </c>
      <c r="O20" s="2"/>
      <c r="P20" s="2"/>
      <c r="Q20" s="2"/>
    </row>
    <row r="21" spans="1:17" x14ac:dyDescent="0.2">
      <c r="A21" s="2"/>
      <c r="B21" s="2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"/>
      <c r="P21" s="2"/>
      <c r="Q21" s="2"/>
    </row>
    <row r="22" spans="1:17" x14ac:dyDescent="0.2">
      <c r="A22" s="2"/>
      <c r="B22" s="2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"/>
      <c r="P22" s="2"/>
      <c r="Q22" s="2"/>
    </row>
    <row r="23" spans="1:17" x14ac:dyDescent="0.2">
      <c r="A23" s="311">
        <v>44742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"/>
      <c r="P23" s="2"/>
      <c r="Q23" s="2"/>
    </row>
    <row r="24" spans="1:17" ht="21" customHeight="1" x14ac:dyDescent="0.2">
      <c r="A24" s="341" t="s">
        <v>527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2"/>
      <c r="P24" s="2"/>
      <c r="Q24" s="2"/>
    </row>
    <row r="25" spans="1:17" ht="36.75" customHeight="1" x14ac:dyDescent="0.2">
      <c r="A25" s="342" t="s">
        <v>344</v>
      </c>
      <c r="B25" s="342"/>
      <c r="C25" s="440" t="s">
        <v>335</v>
      </c>
      <c r="D25" s="441"/>
      <c r="E25" s="440" t="s">
        <v>461</v>
      </c>
      <c r="F25" s="441"/>
      <c r="G25" s="440" t="s">
        <v>336</v>
      </c>
      <c r="H25" s="441"/>
      <c r="I25" s="440" t="s">
        <v>337</v>
      </c>
      <c r="J25" s="442"/>
      <c r="K25" s="442"/>
      <c r="L25" s="441"/>
      <c r="M25" s="342" t="s">
        <v>342</v>
      </c>
      <c r="N25" s="344" t="s">
        <v>343</v>
      </c>
      <c r="O25" s="2"/>
      <c r="P25" s="2"/>
      <c r="Q25" s="2"/>
    </row>
    <row r="26" spans="1:17" s="1" customFormat="1" ht="66" customHeight="1" x14ac:dyDescent="0.2">
      <c r="A26" s="343"/>
      <c r="B26" s="343"/>
      <c r="C26" s="343" t="s">
        <v>460</v>
      </c>
      <c r="D26" s="343" t="s">
        <v>459</v>
      </c>
      <c r="E26" s="343" t="s">
        <v>338</v>
      </c>
      <c r="F26" s="343" t="s">
        <v>339</v>
      </c>
      <c r="G26" s="343" t="s">
        <v>460</v>
      </c>
      <c r="H26" s="343" t="s">
        <v>459</v>
      </c>
      <c r="I26" s="343" t="s">
        <v>458</v>
      </c>
      <c r="J26" s="343" t="s">
        <v>340</v>
      </c>
      <c r="K26" s="343" t="s">
        <v>457</v>
      </c>
      <c r="L26" s="343" t="s">
        <v>341</v>
      </c>
      <c r="M26" s="343"/>
      <c r="N26" s="345"/>
      <c r="O26" s="7"/>
      <c r="P26" s="7"/>
      <c r="Q26" s="7"/>
    </row>
    <row r="27" spans="1:17" x14ac:dyDescent="0.2">
      <c r="A27" s="356"/>
      <c r="B27" s="356"/>
      <c r="C27" s="356" t="s">
        <v>89</v>
      </c>
      <c r="D27" s="356" t="s">
        <v>90</v>
      </c>
      <c r="E27" s="356" t="s">
        <v>91</v>
      </c>
      <c r="F27" s="356" t="s">
        <v>92</v>
      </c>
      <c r="G27" s="356" t="s">
        <v>93</v>
      </c>
      <c r="H27" s="356" t="s">
        <v>94</v>
      </c>
      <c r="I27" s="356" t="s">
        <v>95</v>
      </c>
      <c r="J27" s="356" t="s">
        <v>96</v>
      </c>
      <c r="K27" s="356" t="s">
        <v>97</v>
      </c>
      <c r="L27" s="356" t="s">
        <v>98</v>
      </c>
      <c r="M27" s="356" t="s">
        <v>99</v>
      </c>
      <c r="N27" s="304" t="s">
        <v>100</v>
      </c>
      <c r="O27" s="2"/>
      <c r="P27" s="2"/>
      <c r="Q27" s="2"/>
    </row>
    <row r="28" spans="1:17" x14ac:dyDescent="0.2">
      <c r="A28" s="55" t="s">
        <v>89</v>
      </c>
      <c r="B28" s="41" t="s">
        <v>345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"/>
      <c r="P28" s="2"/>
      <c r="Q28" s="2"/>
    </row>
    <row r="29" spans="1:17" x14ac:dyDescent="0.2">
      <c r="A29" s="56"/>
      <c r="B29" s="151" t="s">
        <v>346</v>
      </c>
      <c r="C29" s="44">
        <v>100903282.10382311</v>
      </c>
      <c r="D29" s="44"/>
      <c r="E29" s="44"/>
      <c r="F29" s="44"/>
      <c r="G29" s="44"/>
      <c r="H29" s="44"/>
      <c r="I29" s="44">
        <v>33213256.97822281</v>
      </c>
      <c r="J29" s="44"/>
      <c r="K29" s="44"/>
      <c r="L29" s="44">
        <v>33213256.97822281</v>
      </c>
      <c r="M29" s="91">
        <v>0.99739916559754971</v>
      </c>
      <c r="N29" s="90">
        <v>1.5</v>
      </c>
      <c r="O29" s="2"/>
      <c r="P29" s="2"/>
      <c r="Q29" s="2"/>
    </row>
    <row r="30" spans="1:17" x14ac:dyDescent="0.2">
      <c r="A30" s="56"/>
      <c r="B30" s="151" t="s">
        <v>347</v>
      </c>
      <c r="C30" s="44">
        <v>382128.8597777778</v>
      </c>
      <c r="D30" s="44"/>
      <c r="E30" s="44"/>
      <c r="F30" s="44"/>
      <c r="G30" s="44"/>
      <c r="H30" s="44"/>
      <c r="I30" s="44">
        <v>38212.885977777776</v>
      </c>
      <c r="J30" s="44"/>
      <c r="K30" s="44"/>
      <c r="L30" s="44">
        <v>38212.885977777776</v>
      </c>
      <c r="M30" s="91">
        <v>1.1475387859221405E-3</v>
      </c>
      <c r="N30" s="90">
        <v>1.5</v>
      </c>
      <c r="O30" s="2"/>
      <c r="P30" s="2"/>
      <c r="Q30" s="2"/>
    </row>
    <row r="31" spans="1:17" x14ac:dyDescent="0.2">
      <c r="A31" s="56"/>
      <c r="B31" s="151" t="s">
        <v>348</v>
      </c>
      <c r="C31" s="44">
        <v>483945.46979748551</v>
      </c>
      <c r="D31" s="44"/>
      <c r="E31" s="44"/>
      <c r="F31" s="44"/>
      <c r="G31" s="44"/>
      <c r="H31" s="44"/>
      <c r="I31" s="44">
        <v>48394.546979748557</v>
      </c>
      <c r="J31" s="44"/>
      <c r="K31" s="44"/>
      <c r="L31" s="44">
        <v>48394.546979748557</v>
      </c>
      <c r="M31" s="91">
        <v>1.4532956165281029E-3</v>
      </c>
      <c r="N31" s="90">
        <v>1.5</v>
      </c>
      <c r="O31" s="2"/>
      <c r="P31" s="2"/>
      <c r="Q31" s="2"/>
    </row>
    <row r="32" spans="1:17" x14ac:dyDescent="0.2">
      <c r="A32" s="56"/>
      <c r="B32" s="151" t="s">
        <v>101</v>
      </c>
      <c r="C32" s="44">
        <v>0</v>
      </c>
      <c r="D32" s="44"/>
      <c r="E32" s="44"/>
      <c r="F32" s="44"/>
      <c r="G32" s="44"/>
      <c r="H32" s="44"/>
      <c r="I32" s="44">
        <v>0</v>
      </c>
      <c r="J32" s="44"/>
      <c r="K32" s="44"/>
      <c r="L32" s="44">
        <v>0</v>
      </c>
      <c r="M32" s="91">
        <v>0</v>
      </c>
      <c r="N32" s="90">
        <v>1.5</v>
      </c>
      <c r="O32" s="2"/>
      <c r="P32" s="2"/>
      <c r="Q32" s="2"/>
    </row>
    <row r="33" spans="1:17" x14ac:dyDescent="0.2">
      <c r="A33" s="56"/>
      <c r="B33" s="15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91"/>
      <c r="N33" s="90"/>
      <c r="O33" s="2"/>
      <c r="P33" s="2"/>
      <c r="Q33" s="2"/>
    </row>
    <row r="34" spans="1:17" x14ac:dyDescent="0.2">
      <c r="A34" s="56"/>
      <c r="B34" s="15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91"/>
      <c r="N34" s="90"/>
      <c r="O34" s="2"/>
      <c r="P34" s="2"/>
      <c r="Q34" s="2"/>
    </row>
    <row r="35" spans="1:17" x14ac:dyDescent="0.2">
      <c r="A35" s="56"/>
      <c r="B35" s="15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91"/>
      <c r="N35" s="90"/>
      <c r="O35" s="2"/>
      <c r="P35" s="2"/>
      <c r="Q35" s="2"/>
    </row>
    <row r="36" spans="1:17" x14ac:dyDescent="0.2">
      <c r="A36" s="56"/>
      <c r="B36" s="15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91"/>
      <c r="N36" s="90"/>
      <c r="O36" s="2"/>
      <c r="P36" s="2"/>
      <c r="Q36" s="2"/>
    </row>
    <row r="37" spans="1:17" x14ac:dyDescent="0.2">
      <c r="A37" s="103" t="s">
        <v>90</v>
      </c>
      <c r="B37" s="152" t="s">
        <v>341</v>
      </c>
      <c r="C37" s="97">
        <f>SUM(C29:C31)</f>
        <v>101769356.43339838</v>
      </c>
      <c r="D37" s="97"/>
      <c r="E37" s="97"/>
      <c r="F37" s="97"/>
      <c r="G37" s="97"/>
      <c r="H37" s="97"/>
      <c r="I37" s="97">
        <f>SUM(I29:I31)</f>
        <v>33299864.411180336</v>
      </c>
      <c r="J37" s="97"/>
      <c r="K37" s="97"/>
      <c r="L37" s="97">
        <f>SUM(L29:L31)</f>
        <v>33299864.411180336</v>
      </c>
      <c r="M37" s="104">
        <v>1</v>
      </c>
      <c r="N37" s="105">
        <v>6</v>
      </c>
      <c r="O37" s="2"/>
      <c r="P37" s="2"/>
      <c r="Q37" s="2"/>
    </row>
    <row r="38" spans="1:17" x14ac:dyDescent="0.2">
      <c r="O38" s="2"/>
      <c r="P38" s="2"/>
      <c r="Q38" s="2"/>
    </row>
    <row r="39" spans="1:17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">
      <c r="A40" s="311">
        <v>44651</v>
      </c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"/>
      <c r="P40" s="2"/>
      <c r="Q40" s="2"/>
    </row>
    <row r="41" spans="1:17" x14ac:dyDescent="0.2">
      <c r="A41" s="341" t="s">
        <v>527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2"/>
      <c r="P41" s="2"/>
      <c r="Q41" s="2"/>
    </row>
    <row r="42" spans="1:17" ht="39" customHeight="1" x14ac:dyDescent="0.2">
      <c r="A42" s="342" t="s">
        <v>344</v>
      </c>
      <c r="B42" s="342"/>
      <c r="C42" s="440" t="s">
        <v>335</v>
      </c>
      <c r="D42" s="441"/>
      <c r="E42" s="440" t="s">
        <v>461</v>
      </c>
      <c r="F42" s="441"/>
      <c r="G42" s="440" t="s">
        <v>336</v>
      </c>
      <c r="H42" s="441"/>
      <c r="I42" s="440" t="s">
        <v>337</v>
      </c>
      <c r="J42" s="442"/>
      <c r="K42" s="442"/>
      <c r="L42" s="441"/>
      <c r="M42" s="342" t="s">
        <v>342</v>
      </c>
      <c r="N42" s="344" t="s">
        <v>343</v>
      </c>
      <c r="O42" s="2"/>
      <c r="P42" s="2"/>
      <c r="Q42" s="2"/>
    </row>
    <row r="43" spans="1:17" ht="57.75" customHeight="1" x14ac:dyDescent="0.2">
      <c r="A43" s="343"/>
      <c r="B43" s="343"/>
      <c r="C43" s="343" t="s">
        <v>460</v>
      </c>
      <c r="D43" s="343" t="s">
        <v>459</v>
      </c>
      <c r="E43" s="343" t="s">
        <v>338</v>
      </c>
      <c r="F43" s="343" t="s">
        <v>339</v>
      </c>
      <c r="G43" s="343" t="s">
        <v>460</v>
      </c>
      <c r="H43" s="343" t="s">
        <v>459</v>
      </c>
      <c r="I43" s="343" t="s">
        <v>458</v>
      </c>
      <c r="J43" s="343" t="s">
        <v>340</v>
      </c>
      <c r="K43" s="343" t="s">
        <v>457</v>
      </c>
      <c r="L43" s="343" t="s">
        <v>341</v>
      </c>
      <c r="M43" s="343"/>
      <c r="N43" s="345"/>
      <c r="O43" s="2"/>
      <c r="P43" s="2"/>
      <c r="Q43" s="2"/>
    </row>
    <row r="44" spans="1:17" x14ac:dyDescent="0.2">
      <c r="A44" s="356"/>
      <c r="B44" s="356"/>
      <c r="C44" s="356" t="s">
        <v>89</v>
      </c>
      <c r="D44" s="356" t="s">
        <v>90</v>
      </c>
      <c r="E44" s="356" t="s">
        <v>91</v>
      </c>
      <c r="F44" s="356" t="s">
        <v>92</v>
      </c>
      <c r="G44" s="356" t="s">
        <v>93</v>
      </c>
      <c r="H44" s="356" t="s">
        <v>94</v>
      </c>
      <c r="I44" s="356" t="s">
        <v>95</v>
      </c>
      <c r="J44" s="356" t="s">
        <v>96</v>
      </c>
      <c r="K44" s="356" t="s">
        <v>97</v>
      </c>
      <c r="L44" s="356" t="s">
        <v>98</v>
      </c>
      <c r="M44" s="356" t="s">
        <v>99</v>
      </c>
      <c r="N44" s="304" t="s">
        <v>100</v>
      </c>
    </row>
    <row r="45" spans="1:17" x14ac:dyDescent="0.2">
      <c r="A45" s="55" t="s">
        <v>89</v>
      </c>
      <c r="B45" s="41" t="s">
        <v>345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1:17" x14ac:dyDescent="0.2">
      <c r="A46" s="56"/>
      <c r="B46" s="151" t="s">
        <v>346</v>
      </c>
      <c r="C46" s="44">
        <v>99163131.211972311</v>
      </c>
      <c r="D46" s="44"/>
      <c r="E46" s="44"/>
      <c r="F46" s="44"/>
      <c r="G46" s="44"/>
      <c r="H46" s="44"/>
      <c r="I46" s="44">
        <v>32800511.422454476</v>
      </c>
      <c r="J46" s="44"/>
      <c r="K46" s="44"/>
      <c r="L46" s="44">
        <v>32800511.422454476</v>
      </c>
      <c r="M46" s="91">
        <v>0.99676490807523821</v>
      </c>
      <c r="N46" s="151">
        <v>1</v>
      </c>
    </row>
    <row r="47" spans="1:17" x14ac:dyDescent="0.2">
      <c r="A47" s="56"/>
      <c r="B47" s="151" t="s">
        <v>347</v>
      </c>
      <c r="C47" s="44">
        <v>584409.27366666659</v>
      </c>
      <c r="D47" s="44"/>
      <c r="E47" s="44"/>
      <c r="F47" s="44"/>
      <c r="G47" s="44"/>
      <c r="H47" s="44"/>
      <c r="I47" s="44">
        <v>58440.92736666667</v>
      </c>
      <c r="J47" s="44"/>
      <c r="K47" s="44"/>
      <c r="L47" s="44">
        <v>58440.92736666667</v>
      </c>
      <c r="M47" s="91">
        <v>1.7759438212475336E-3</v>
      </c>
      <c r="N47" s="151">
        <v>1</v>
      </c>
    </row>
    <row r="48" spans="1:17" x14ac:dyDescent="0.2">
      <c r="A48" s="56"/>
      <c r="B48" s="151" t="s">
        <v>348</v>
      </c>
      <c r="C48" s="44">
        <v>480161.40665296803</v>
      </c>
      <c r="D48" s="44"/>
      <c r="E48" s="44"/>
      <c r="F48" s="44"/>
      <c r="G48" s="44"/>
      <c r="H48" s="44"/>
      <c r="I48" s="44">
        <v>48016.140665296807</v>
      </c>
      <c r="J48" s="44"/>
      <c r="K48" s="44"/>
      <c r="L48" s="44">
        <v>48016.140665296807</v>
      </c>
      <c r="M48" s="91">
        <v>1.4591481035142603E-3</v>
      </c>
      <c r="N48" s="151">
        <v>1</v>
      </c>
    </row>
    <row r="49" spans="1:14" x14ac:dyDescent="0.2">
      <c r="A49" s="56"/>
      <c r="B49" s="151" t="s">
        <v>101</v>
      </c>
      <c r="C49" s="44">
        <v>0</v>
      </c>
      <c r="D49" s="44"/>
      <c r="E49" s="44"/>
      <c r="F49" s="44"/>
      <c r="G49" s="44"/>
      <c r="H49" s="44"/>
      <c r="I49" s="44">
        <v>0</v>
      </c>
      <c r="J49" s="44"/>
      <c r="K49" s="44"/>
      <c r="L49" s="44">
        <v>0</v>
      </c>
      <c r="M49" s="91">
        <v>0</v>
      </c>
      <c r="N49" s="151">
        <v>1</v>
      </c>
    </row>
    <row r="50" spans="1:14" x14ac:dyDescent="0.2">
      <c r="A50" s="56"/>
      <c r="B50" s="15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91"/>
      <c r="N50" s="151"/>
    </row>
    <row r="51" spans="1:14" x14ac:dyDescent="0.2">
      <c r="A51" s="56"/>
      <c r="B51" s="15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91"/>
      <c r="N51" s="90"/>
    </row>
    <row r="52" spans="1:14" x14ac:dyDescent="0.2">
      <c r="A52" s="56"/>
      <c r="B52" s="15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91"/>
      <c r="N52" s="90"/>
    </row>
    <row r="53" spans="1:14" x14ac:dyDescent="0.2">
      <c r="A53" s="56"/>
      <c r="B53" s="15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91"/>
      <c r="N53" s="90"/>
    </row>
    <row r="54" spans="1:14" x14ac:dyDescent="0.2">
      <c r="A54" s="103" t="s">
        <v>90</v>
      </c>
      <c r="B54" s="152" t="s">
        <v>341</v>
      </c>
      <c r="C54" s="97">
        <f>SUM(C46:C48)</f>
        <v>100227701.89229195</v>
      </c>
      <c r="D54" s="97"/>
      <c r="E54" s="97"/>
      <c r="F54" s="97"/>
      <c r="G54" s="97"/>
      <c r="H54" s="97"/>
      <c r="I54" s="97">
        <f>SUM(I46:I48)</f>
        <v>32906968.490486439</v>
      </c>
      <c r="J54" s="97"/>
      <c r="K54" s="97"/>
      <c r="L54" s="97">
        <f>SUM(L46:L48)</f>
        <v>32906968.490486439</v>
      </c>
      <c r="M54" s="104">
        <v>1</v>
      </c>
      <c r="N54" s="105">
        <v>4</v>
      </c>
    </row>
  </sheetData>
  <mergeCells count="18">
    <mergeCell ref="C25:D25"/>
    <mergeCell ref="E25:F25"/>
    <mergeCell ref="G25:H25"/>
    <mergeCell ref="I25:L25"/>
    <mergeCell ref="C42:D42"/>
    <mergeCell ref="E42:F42"/>
    <mergeCell ref="G42:H42"/>
    <mergeCell ref="I42:L42"/>
    <mergeCell ref="A1:P2"/>
    <mergeCell ref="A8:A9"/>
    <mergeCell ref="A7:N7"/>
    <mergeCell ref="N8:N9"/>
    <mergeCell ref="M8:M9"/>
    <mergeCell ref="I8:L8"/>
    <mergeCell ref="G8:H8"/>
    <mergeCell ref="E8:F8"/>
    <mergeCell ref="C8:D8"/>
    <mergeCell ref="B8:B9"/>
  </mergeCells>
  <pageMargins left="0.7" right="0.7" top="0.75" bottom="0.75" header="0.3" footer="0.3"/>
  <pageSetup paperSize="0" orientation="portrait" horizontalDpi="0" verticalDpi="0" copies="0"/>
  <ignoredErrors>
    <ignoredError sqref="A10:N10 A21:N22 A11:A20 C11:N11" numberStoredAsText="1"/>
    <ignoredError sqref="L20 I20 C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E6875-8E70-416C-A565-F6388F677C7A}">
  <dimension ref="A1:K28"/>
  <sheetViews>
    <sheetView showGridLines="0" workbookViewId="0">
      <selection activeCell="L13" sqref="L13"/>
    </sheetView>
  </sheetViews>
  <sheetFormatPr baseColWidth="10" defaultRowHeight="14.25" x14ac:dyDescent="0.2"/>
  <sheetData>
    <row r="1" spans="1:11" x14ac:dyDescent="0.2">
      <c r="A1" s="368" t="s">
        <v>349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x14ac:dyDescent="0.2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x14ac:dyDescent="0.2">
      <c r="A3" s="17" t="s">
        <v>674</v>
      </c>
      <c r="B3" s="2"/>
      <c r="C3" s="2"/>
      <c r="D3" s="2"/>
      <c r="E3" s="113"/>
      <c r="F3" s="2"/>
      <c r="G3" s="2"/>
      <c r="H3" s="2"/>
      <c r="I3" s="2"/>
      <c r="J3" s="2"/>
      <c r="K3" s="2"/>
    </row>
    <row r="6" spans="1:11" x14ac:dyDescent="0.2">
      <c r="A6" s="116">
        <f>Dato</f>
        <v>44834</v>
      </c>
    </row>
    <row r="7" spans="1:11" x14ac:dyDescent="0.2">
      <c r="A7" s="211" t="s">
        <v>527</v>
      </c>
    </row>
    <row r="8" spans="1:11" x14ac:dyDescent="0.2">
      <c r="A8" s="74" t="s">
        <v>344</v>
      </c>
      <c r="B8" s="388"/>
      <c r="C8" s="388"/>
      <c r="D8" s="388"/>
      <c r="E8" s="388"/>
      <c r="F8" s="77" t="s">
        <v>350</v>
      </c>
    </row>
    <row r="9" spans="1:11" x14ac:dyDescent="0.2">
      <c r="A9" s="60"/>
      <c r="B9" s="389"/>
      <c r="C9" s="389"/>
      <c r="D9" s="389"/>
      <c r="E9" s="389"/>
      <c r="F9" s="61" t="s">
        <v>89</v>
      </c>
    </row>
    <row r="10" spans="1:11" x14ac:dyDescent="0.2">
      <c r="A10" s="55" t="s">
        <v>89</v>
      </c>
      <c r="B10" s="390" t="s">
        <v>351</v>
      </c>
      <c r="C10" s="391"/>
      <c r="D10" s="391"/>
      <c r="E10" s="392"/>
      <c r="F10" s="58">
        <v>38929374.881048828</v>
      </c>
    </row>
    <row r="11" spans="1:11" x14ac:dyDescent="0.2">
      <c r="A11" s="56" t="s">
        <v>90</v>
      </c>
      <c r="B11" s="393" t="s">
        <v>352</v>
      </c>
      <c r="C11" s="394"/>
      <c r="D11" s="394"/>
      <c r="E11" s="395"/>
      <c r="F11" s="89">
        <v>1.4999999999999998</v>
      </c>
    </row>
    <row r="12" spans="1:11" x14ac:dyDescent="0.2">
      <c r="A12" s="57" t="s">
        <v>91</v>
      </c>
      <c r="B12" s="385" t="s">
        <v>353</v>
      </c>
      <c r="C12" s="386"/>
      <c r="D12" s="386"/>
      <c r="E12" s="387"/>
      <c r="F12" s="59">
        <v>583940.6232157324</v>
      </c>
    </row>
    <row r="14" spans="1:11" x14ac:dyDescent="0.2">
      <c r="A14" s="311">
        <v>44742</v>
      </c>
      <c r="B14" s="291"/>
      <c r="C14" s="291"/>
      <c r="D14" s="291"/>
      <c r="E14" s="291"/>
      <c r="F14" s="291"/>
    </row>
    <row r="15" spans="1:11" x14ac:dyDescent="0.2">
      <c r="A15" s="211" t="s">
        <v>527</v>
      </c>
      <c r="B15" s="291"/>
      <c r="C15" s="291"/>
      <c r="D15" s="291"/>
      <c r="E15" s="291"/>
      <c r="F15" s="291"/>
    </row>
    <row r="16" spans="1:11" x14ac:dyDescent="0.2">
      <c r="A16" s="357" t="s">
        <v>344</v>
      </c>
      <c r="B16" s="388"/>
      <c r="C16" s="388"/>
      <c r="D16" s="388"/>
      <c r="E16" s="388"/>
      <c r="F16" s="359" t="s">
        <v>350</v>
      </c>
    </row>
    <row r="17" spans="1:6" x14ac:dyDescent="0.2">
      <c r="A17" s="60"/>
      <c r="B17" s="389"/>
      <c r="C17" s="389"/>
      <c r="D17" s="389"/>
      <c r="E17" s="389"/>
      <c r="F17" s="61" t="s">
        <v>89</v>
      </c>
    </row>
    <row r="18" spans="1:6" x14ac:dyDescent="0.2">
      <c r="A18" s="55" t="s">
        <v>89</v>
      </c>
      <c r="B18" s="390" t="s">
        <v>351</v>
      </c>
      <c r="C18" s="391"/>
      <c r="D18" s="391"/>
      <c r="E18" s="392"/>
      <c r="F18" s="58">
        <v>38346624.511568412</v>
      </c>
    </row>
    <row r="19" spans="1:6" x14ac:dyDescent="0.2">
      <c r="A19" s="56" t="s">
        <v>90</v>
      </c>
      <c r="B19" s="393" t="s">
        <v>352</v>
      </c>
      <c r="C19" s="394"/>
      <c r="D19" s="394"/>
      <c r="E19" s="395"/>
      <c r="F19" s="89">
        <v>1.5</v>
      </c>
    </row>
    <row r="20" spans="1:6" x14ac:dyDescent="0.2">
      <c r="A20" s="57" t="s">
        <v>91</v>
      </c>
      <c r="B20" s="385" t="s">
        <v>353</v>
      </c>
      <c r="C20" s="386"/>
      <c r="D20" s="386"/>
      <c r="E20" s="387"/>
      <c r="F20" s="59">
        <v>575199.36767352617</v>
      </c>
    </row>
    <row r="22" spans="1:6" x14ac:dyDescent="0.2">
      <c r="A22" s="116">
        <v>44651</v>
      </c>
    </row>
    <row r="23" spans="1:6" x14ac:dyDescent="0.2">
      <c r="A23" s="211" t="s">
        <v>527</v>
      </c>
      <c r="B23" s="291"/>
      <c r="C23" s="291"/>
      <c r="D23" s="291"/>
      <c r="E23" s="291"/>
      <c r="F23" s="291"/>
    </row>
    <row r="24" spans="1:6" x14ac:dyDescent="0.2">
      <c r="A24" s="357" t="s">
        <v>344</v>
      </c>
      <c r="B24" s="443"/>
      <c r="C24" s="444"/>
      <c r="D24" s="444"/>
      <c r="E24" s="445"/>
      <c r="F24" s="359" t="s">
        <v>350</v>
      </c>
    </row>
    <row r="25" spans="1:6" x14ac:dyDescent="0.2">
      <c r="A25" s="60"/>
      <c r="B25" s="446"/>
      <c r="C25" s="447"/>
      <c r="D25" s="447"/>
      <c r="E25" s="448"/>
      <c r="F25" s="61" t="s">
        <v>89</v>
      </c>
    </row>
    <row r="26" spans="1:6" x14ac:dyDescent="0.2">
      <c r="A26" s="55" t="s">
        <v>89</v>
      </c>
      <c r="B26" s="346" t="s">
        <v>351</v>
      </c>
      <c r="C26" s="347"/>
      <c r="D26" s="347"/>
      <c r="E26" s="348"/>
      <c r="F26" s="58">
        <v>37252523.908546269</v>
      </c>
    </row>
    <row r="27" spans="1:6" x14ac:dyDescent="0.2">
      <c r="A27" s="56" t="s">
        <v>90</v>
      </c>
      <c r="B27" s="349" t="s">
        <v>352</v>
      </c>
      <c r="C27" s="350"/>
      <c r="D27" s="350"/>
      <c r="E27" s="351"/>
      <c r="F27" s="89">
        <v>1</v>
      </c>
    </row>
    <row r="28" spans="1:6" x14ac:dyDescent="0.2">
      <c r="A28" s="57" t="s">
        <v>91</v>
      </c>
      <c r="B28" s="352" t="s">
        <v>353</v>
      </c>
      <c r="C28" s="353"/>
      <c r="D28" s="353"/>
      <c r="E28" s="354"/>
      <c r="F28" s="59">
        <v>372525.2390854627</v>
      </c>
    </row>
  </sheetData>
  <mergeCells count="13">
    <mergeCell ref="B16:E16"/>
    <mergeCell ref="B17:E17"/>
    <mergeCell ref="B18:E18"/>
    <mergeCell ref="B19:E19"/>
    <mergeCell ref="B20:E20"/>
    <mergeCell ref="B24:E24"/>
    <mergeCell ref="B25:E25"/>
    <mergeCell ref="A1:K2"/>
    <mergeCell ref="B12:E12"/>
    <mergeCell ref="B8:E8"/>
    <mergeCell ref="B9:E9"/>
    <mergeCell ref="B10:E10"/>
    <mergeCell ref="B11:E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8C295-8835-4D79-A7D6-F1946FA7F914}">
  <sheetPr>
    <pageSetUpPr fitToPage="1"/>
  </sheetPr>
  <dimension ref="A1:AB75"/>
  <sheetViews>
    <sheetView showGridLines="0" zoomScaleNormal="100" workbookViewId="0">
      <selection activeCell="M14" sqref="M14"/>
    </sheetView>
  </sheetViews>
  <sheetFormatPr baseColWidth="10" defaultRowHeight="14.25" x14ac:dyDescent="0.2"/>
  <cols>
    <col min="2" max="2" width="62.109375" bestFit="1" customWidth="1"/>
    <col min="3" max="3" width="12.77734375" bestFit="1" customWidth="1"/>
    <col min="4" max="4" width="11.6640625" bestFit="1" customWidth="1"/>
    <col min="5" max="5" width="12.6640625" bestFit="1" customWidth="1"/>
    <col min="6" max="6" width="11.77734375" bestFit="1" customWidth="1"/>
    <col min="7" max="7" width="11.88671875" bestFit="1" customWidth="1"/>
    <col min="8" max="8" width="11.77734375" bestFit="1" customWidth="1"/>
    <col min="9" max="9" width="11.6640625" bestFit="1" customWidth="1"/>
    <col min="11" max="11" width="13" customWidth="1"/>
    <col min="12" max="12" width="13.6640625" bestFit="1" customWidth="1"/>
    <col min="14" max="14" width="11.6640625" bestFit="1" customWidth="1"/>
    <col min="19" max="19" width="12.6640625" bestFit="1" customWidth="1"/>
    <col min="20" max="20" width="15.109375" bestFit="1" customWidth="1"/>
  </cols>
  <sheetData>
    <row r="1" spans="1:28" ht="19.5" customHeight="1" x14ac:dyDescent="0.2">
      <c r="A1" s="368" t="s">
        <v>510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8" x14ac:dyDescent="0.2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8" x14ac:dyDescent="0.2">
      <c r="A3" s="17" t="s">
        <v>675</v>
      </c>
      <c r="B3" s="2"/>
      <c r="C3" s="2"/>
      <c r="D3" s="2"/>
      <c r="E3" s="11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8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8" x14ac:dyDescent="0.2">
      <c r="A6" s="116">
        <f>Dato</f>
        <v>44834</v>
      </c>
      <c r="B6" s="2"/>
      <c r="C6" s="2"/>
      <c r="D6" s="2"/>
      <c r="E6" s="2"/>
      <c r="F6" s="2"/>
      <c r="G6" s="2"/>
      <c r="H6" s="2"/>
      <c r="I6" s="2"/>
      <c r="P6" s="2"/>
      <c r="Q6" s="2"/>
      <c r="R6" s="2"/>
      <c r="S6" s="2"/>
      <c r="T6" s="2"/>
      <c r="U6" s="2"/>
      <c r="V6" s="2"/>
      <c r="W6" s="2"/>
      <c r="X6" s="2"/>
    </row>
    <row r="7" spans="1:28" ht="20.25" customHeight="1" x14ac:dyDescent="0.2">
      <c r="A7" s="211" t="s">
        <v>527</v>
      </c>
      <c r="B7" s="211"/>
      <c r="C7" s="211"/>
      <c r="D7" s="211"/>
      <c r="E7" s="211"/>
      <c r="F7" s="211"/>
      <c r="G7" s="211"/>
      <c r="H7" s="211"/>
      <c r="I7" s="2"/>
    </row>
    <row r="8" spans="1:28" x14ac:dyDescent="0.2">
      <c r="A8" s="396"/>
      <c r="B8" s="396" t="s">
        <v>370</v>
      </c>
      <c r="C8" s="63" t="s">
        <v>102</v>
      </c>
      <c r="D8" s="63" t="s">
        <v>103</v>
      </c>
      <c r="E8" s="63" t="s">
        <v>104</v>
      </c>
      <c r="F8" s="63" t="s">
        <v>105</v>
      </c>
      <c r="G8" s="63" t="s">
        <v>106</v>
      </c>
      <c r="H8" s="64" t="s">
        <v>107</v>
      </c>
      <c r="I8" s="2"/>
      <c r="T8" s="2"/>
      <c r="U8" s="2"/>
      <c r="V8" s="2"/>
      <c r="W8" s="2"/>
      <c r="X8" s="2"/>
      <c r="Y8" s="2"/>
      <c r="Z8" s="2"/>
      <c r="AA8" s="2"/>
      <c r="AB8" s="2"/>
    </row>
    <row r="9" spans="1:28" ht="22.5" customHeight="1" x14ac:dyDescent="0.2">
      <c r="A9" s="381"/>
      <c r="B9" s="381"/>
      <c r="C9" s="381" t="s">
        <v>364</v>
      </c>
      <c r="D9" s="381"/>
      <c r="E9" s="381" t="s">
        <v>365</v>
      </c>
      <c r="F9" s="381"/>
      <c r="G9" s="381" t="s">
        <v>368</v>
      </c>
      <c r="H9" s="384"/>
      <c r="I9" s="2"/>
      <c r="T9" s="2"/>
      <c r="U9" s="2"/>
      <c r="V9" s="2"/>
      <c r="W9" s="2"/>
      <c r="X9" s="2"/>
      <c r="Y9" s="2"/>
      <c r="Z9" s="2"/>
      <c r="AA9" s="2"/>
      <c r="AB9" s="2"/>
    </row>
    <row r="10" spans="1:28" ht="38.25" x14ac:dyDescent="0.2">
      <c r="A10" s="397"/>
      <c r="B10" s="397"/>
      <c r="C10" s="33" t="s">
        <v>362</v>
      </c>
      <c r="D10" s="33" t="s">
        <v>363</v>
      </c>
      <c r="E10" s="33" t="s">
        <v>362</v>
      </c>
      <c r="F10" s="33" t="s">
        <v>363</v>
      </c>
      <c r="G10" s="33" t="s">
        <v>366</v>
      </c>
      <c r="H10" s="34" t="s">
        <v>367</v>
      </c>
      <c r="I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">
      <c r="A11" s="41">
        <v>1</v>
      </c>
      <c r="B11" s="138" t="s">
        <v>431</v>
      </c>
      <c r="C11" s="135">
        <v>3367535.5404150002</v>
      </c>
      <c r="D11" s="135"/>
      <c r="E11" s="135">
        <v>3367535.5404150002</v>
      </c>
      <c r="F11" s="135"/>
      <c r="G11" s="135">
        <v>0</v>
      </c>
      <c r="H11" s="139">
        <v>0</v>
      </c>
      <c r="I11" s="6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">
      <c r="A12" s="43">
        <v>2</v>
      </c>
      <c r="B12" s="140" t="s">
        <v>430</v>
      </c>
      <c r="C12" s="135">
        <v>7882464.8036438311</v>
      </c>
      <c r="D12" s="135"/>
      <c r="E12" s="135">
        <v>7882464.8036438311</v>
      </c>
      <c r="F12" s="135"/>
      <c r="G12" s="135">
        <v>1494067.1427287664</v>
      </c>
      <c r="H12" s="139">
        <v>0.1895431416373852</v>
      </c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">
      <c r="A13" s="43">
        <v>3</v>
      </c>
      <c r="B13" s="140" t="s">
        <v>432</v>
      </c>
      <c r="C13" s="135">
        <v>1634520.1421909949</v>
      </c>
      <c r="D13" s="135"/>
      <c r="E13" s="135">
        <v>1634520.1421909949</v>
      </c>
      <c r="F13" s="135"/>
      <c r="G13" s="135">
        <v>0</v>
      </c>
      <c r="H13" s="139">
        <v>0</v>
      </c>
      <c r="I13" s="62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2">
      <c r="A14" s="43">
        <v>4</v>
      </c>
      <c r="B14" s="140" t="s">
        <v>375</v>
      </c>
      <c r="C14" s="135">
        <v>1270792.2102211111</v>
      </c>
      <c r="D14" s="135"/>
      <c r="E14" s="135">
        <v>1270792.2102211111</v>
      </c>
      <c r="F14" s="135"/>
      <c r="G14" s="135"/>
      <c r="H14" s="139">
        <v>0</v>
      </c>
      <c r="I14" s="62"/>
      <c r="T14" s="2"/>
      <c r="U14" s="2"/>
      <c r="V14" s="102"/>
      <c r="W14" s="2"/>
      <c r="X14" s="2"/>
      <c r="Y14" s="2"/>
      <c r="Z14" s="2"/>
      <c r="AA14" s="2"/>
      <c r="AB14" s="2"/>
    </row>
    <row r="15" spans="1:28" x14ac:dyDescent="0.2">
      <c r="A15" s="43">
        <v>5</v>
      </c>
      <c r="B15" s="140" t="s">
        <v>372</v>
      </c>
      <c r="C15" s="135">
        <v>0</v>
      </c>
      <c r="D15" s="135"/>
      <c r="E15" s="135">
        <v>0</v>
      </c>
      <c r="F15" s="135"/>
      <c r="G15" s="135"/>
      <c r="H15" s="139">
        <v>0</v>
      </c>
      <c r="I15" s="62"/>
      <c r="L15" s="133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">
      <c r="A16" s="43">
        <v>6</v>
      </c>
      <c r="B16" s="140" t="s">
        <v>374</v>
      </c>
      <c r="C16" s="135">
        <v>9802936.8176065963</v>
      </c>
      <c r="D16" s="135"/>
      <c r="E16" s="135">
        <v>7065026.3903353503</v>
      </c>
      <c r="F16" s="135"/>
      <c r="G16" s="135">
        <v>1832576.5828084317</v>
      </c>
      <c r="H16" s="139">
        <v>0.25938708244817271</v>
      </c>
      <c r="K16" s="133"/>
      <c r="L16" s="133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">
      <c r="A17" s="43">
        <v>7</v>
      </c>
      <c r="B17" s="140" t="s">
        <v>373</v>
      </c>
      <c r="C17" s="135">
        <v>56404.051420000003</v>
      </c>
      <c r="D17" s="135"/>
      <c r="E17" s="135">
        <v>56404.051420000003</v>
      </c>
      <c r="F17" s="135"/>
      <c r="G17" s="135">
        <v>56404.051420000003</v>
      </c>
      <c r="H17" s="139">
        <v>1</v>
      </c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">
      <c r="A18" s="43">
        <v>8</v>
      </c>
      <c r="B18" s="140" t="s">
        <v>377</v>
      </c>
      <c r="C18" s="135"/>
      <c r="D18" s="135"/>
      <c r="E18" s="135"/>
      <c r="F18" s="135"/>
      <c r="G18" s="135"/>
      <c r="H18" s="139">
        <v>0</v>
      </c>
      <c r="K18" s="131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">
      <c r="A19" s="43">
        <v>9</v>
      </c>
      <c r="B19" s="140" t="s">
        <v>433</v>
      </c>
      <c r="C19" s="135">
        <v>94624897.587670028</v>
      </c>
      <c r="D19" s="135">
        <v>914972.39751000004</v>
      </c>
      <c r="E19" s="135">
        <v>94624897.587670028</v>
      </c>
      <c r="F19" s="135">
        <v>-1425425.8176499996</v>
      </c>
      <c r="G19" s="135">
        <v>32619815.119507007</v>
      </c>
      <c r="H19" s="139">
        <v>0.35</v>
      </c>
      <c r="I19" s="62"/>
      <c r="J19" s="2"/>
      <c r="K19" s="2"/>
      <c r="L19" s="2"/>
      <c r="M19" s="2"/>
      <c r="N19" s="2"/>
      <c r="O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">
      <c r="A20" s="43">
        <v>10</v>
      </c>
      <c r="B20" s="140" t="s">
        <v>378</v>
      </c>
      <c r="C20" s="135">
        <v>25230.122770000002</v>
      </c>
      <c r="D20" s="135"/>
      <c r="E20" s="135">
        <v>25230.122770000002</v>
      </c>
      <c r="F20" s="135"/>
      <c r="G20" s="135">
        <v>25230.122770000002</v>
      </c>
      <c r="H20" s="139">
        <v>1</v>
      </c>
      <c r="I20" s="62"/>
      <c r="J20" s="2"/>
      <c r="K20" s="2"/>
      <c r="L20" s="2"/>
      <c r="M20" s="132"/>
      <c r="N20" s="2"/>
      <c r="O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">
      <c r="A21" s="43">
        <v>11</v>
      </c>
      <c r="B21" s="140" t="s">
        <v>379</v>
      </c>
      <c r="C21" s="135"/>
      <c r="D21" s="135"/>
      <c r="E21" s="135"/>
      <c r="F21" s="135"/>
      <c r="G21" s="135"/>
      <c r="H21" s="139">
        <v>0</v>
      </c>
      <c r="I21" s="62"/>
      <c r="J21" s="2"/>
      <c r="K21" s="2"/>
      <c r="L21" s="2"/>
      <c r="M21" s="2"/>
      <c r="N21" s="2"/>
      <c r="O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">
      <c r="A22" s="43">
        <v>12</v>
      </c>
      <c r="B22" s="140" t="s">
        <v>376</v>
      </c>
      <c r="C22" s="135">
        <v>8487791.6304555573</v>
      </c>
      <c r="D22" s="135"/>
      <c r="E22" s="135">
        <v>8487791.6304555573</v>
      </c>
      <c r="F22" s="135"/>
      <c r="G22" s="135">
        <v>848779.16304555582</v>
      </c>
      <c r="H22" s="139">
        <v>0.1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">
      <c r="A23" s="43">
        <v>13</v>
      </c>
      <c r="B23" s="140" t="s">
        <v>380</v>
      </c>
      <c r="C23" s="135"/>
      <c r="D23" s="135"/>
      <c r="E23" s="135"/>
      <c r="F23" s="135"/>
      <c r="G23" s="135"/>
      <c r="H23" s="139">
        <v>0</v>
      </c>
      <c r="I23" s="6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8" x14ac:dyDescent="0.2">
      <c r="A24" s="43">
        <v>14</v>
      </c>
      <c r="B24" s="140" t="s">
        <v>381</v>
      </c>
      <c r="C24" s="135"/>
      <c r="D24" s="135"/>
      <c r="E24" s="135"/>
      <c r="F24" s="135"/>
      <c r="G24" s="135"/>
      <c r="H24" s="139">
        <v>0</v>
      </c>
      <c r="I24" s="6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8" x14ac:dyDescent="0.2">
      <c r="A25" s="43">
        <v>15</v>
      </c>
      <c r="B25" s="140" t="s">
        <v>149</v>
      </c>
      <c r="C25" s="135"/>
      <c r="D25" s="135"/>
      <c r="E25" s="135"/>
      <c r="F25" s="135"/>
      <c r="G25" s="135"/>
      <c r="H25" s="139">
        <v>0</v>
      </c>
      <c r="I25" s="6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8" x14ac:dyDescent="0.2">
      <c r="A26" s="43">
        <v>16</v>
      </c>
      <c r="B26" s="140" t="s">
        <v>386</v>
      </c>
      <c r="C26" s="135">
        <v>69335.95736</v>
      </c>
      <c r="D26" s="135"/>
      <c r="E26" s="135">
        <v>69335.95736</v>
      </c>
      <c r="F26" s="135"/>
      <c r="G26" s="135">
        <v>100287.16585999999</v>
      </c>
      <c r="H26" s="139">
        <v>1.4463947665609904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8" x14ac:dyDescent="0.2">
      <c r="A27" s="96">
        <v>17</v>
      </c>
      <c r="B27" s="96" t="s">
        <v>434</v>
      </c>
      <c r="C27" s="106">
        <f>SUM(C11:C26)</f>
        <v>127221908.86375311</v>
      </c>
      <c r="D27" s="106">
        <f>SUM(D11:D26)</f>
        <v>914972.39751000004</v>
      </c>
      <c r="E27" s="106">
        <f>SUM(E11:E26)</f>
        <v>124483998.43648186</v>
      </c>
      <c r="F27" s="106">
        <f>SUM(F11:F26)</f>
        <v>-1425425.8176499996</v>
      </c>
      <c r="G27" s="106">
        <f>SUM(G11:G26)</f>
        <v>36977159.348139755</v>
      </c>
      <c r="H27" s="107"/>
      <c r="I27" s="6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8" x14ac:dyDescent="0.2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8" ht="20.25" customHeight="1" x14ac:dyDescent="0.2">
      <c r="A30" s="311">
        <v>44742</v>
      </c>
      <c r="B30" s="292"/>
      <c r="C30" s="292"/>
      <c r="D30" s="292"/>
      <c r="E30" s="292"/>
      <c r="F30" s="292"/>
      <c r="G30" s="292"/>
      <c r="H30" s="292"/>
      <c r="U30" s="2"/>
      <c r="V30" s="2"/>
      <c r="W30" s="2"/>
      <c r="X30" s="2"/>
    </row>
    <row r="31" spans="1:28" x14ac:dyDescent="0.2">
      <c r="A31" s="211" t="s">
        <v>527</v>
      </c>
      <c r="B31" s="211"/>
      <c r="C31" s="211"/>
      <c r="D31" s="211"/>
      <c r="E31" s="211"/>
      <c r="F31" s="211"/>
      <c r="G31" s="211"/>
      <c r="H31" s="211"/>
      <c r="U31" s="2"/>
      <c r="V31" s="2"/>
      <c r="W31" s="2"/>
      <c r="X31" s="2"/>
    </row>
    <row r="32" spans="1:28" ht="42" customHeight="1" x14ac:dyDescent="0.2">
      <c r="A32" s="396"/>
      <c r="B32" s="396" t="s">
        <v>370</v>
      </c>
      <c r="C32" s="355" t="s">
        <v>102</v>
      </c>
      <c r="D32" s="355" t="s">
        <v>103</v>
      </c>
      <c r="E32" s="355" t="s">
        <v>104</v>
      </c>
      <c r="F32" s="355" t="s">
        <v>105</v>
      </c>
      <c r="G32" s="355" t="s">
        <v>106</v>
      </c>
      <c r="H32" s="64" t="s">
        <v>107</v>
      </c>
      <c r="V32" s="2"/>
      <c r="W32" s="2"/>
      <c r="X32" s="2"/>
    </row>
    <row r="33" spans="1:24" ht="21.75" customHeight="1" x14ac:dyDescent="0.2">
      <c r="A33" s="381"/>
      <c r="B33" s="381"/>
      <c r="C33" s="381" t="s">
        <v>364</v>
      </c>
      <c r="D33" s="381"/>
      <c r="E33" s="381" t="s">
        <v>365</v>
      </c>
      <c r="F33" s="381"/>
      <c r="G33" s="381" t="s">
        <v>368</v>
      </c>
      <c r="H33" s="384"/>
      <c r="U33" s="2"/>
      <c r="V33" s="2"/>
      <c r="W33" s="2"/>
      <c r="X33" s="2"/>
    </row>
    <row r="34" spans="1:24" ht="38.25" x14ac:dyDescent="0.2">
      <c r="A34" s="397"/>
      <c r="B34" s="397"/>
      <c r="C34" s="356" t="s">
        <v>362</v>
      </c>
      <c r="D34" s="356" t="s">
        <v>363</v>
      </c>
      <c r="E34" s="356" t="s">
        <v>362</v>
      </c>
      <c r="F34" s="356" t="s">
        <v>363</v>
      </c>
      <c r="G34" s="356" t="s">
        <v>366</v>
      </c>
      <c r="H34" s="304" t="s">
        <v>367</v>
      </c>
      <c r="U34" s="2"/>
      <c r="V34" s="2"/>
      <c r="W34" s="2"/>
      <c r="X34" s="2"/>
    </row>
    <row r="35" spans="1:24" x14ac:dyDescent="0.2">
      <c r="A35" s="41">
        <v>1</v>
      </c>
      <c r="B35" s="138" t="s">
        <v>431</v>
      </c>
      <c r="C35" s="135">
        <v>848665.89847000001</v>
      </c>
      <c r="D35" s="135"/>
      <c r="E35" s="135">
        <v>848665.89847000001</v>
      </c>
      <c r="F35" s="135"/>
      <c r="G35" s="135">
        <v>0</v>
      </c>
      <c r="H35" s="139">
        <v>0</v>
      </c>
      <c r="U35" s="2"/>
      <c r="V35" s="2"/>
      <c r="W35" s="2"/>
      <c r="X35" s="2"/>
    </row>
    <row r="36" spans="1:24" x14ac:dyDescent="0.2">
      <c r="A36" s="306">
        <v>2</v>
      </c>
      <c r="B36" s="140" t="s">
        <v>430</v>
      </c>
      <c r="C36" s="135">
        <v>7623076.4696822548</v>
      </c>
      <c r="D36" s="135"/>
      <c r="E36" s="135">
        <v>7623076.4696822548</v>
      </c>
      <c r="F36" s="135"/>
      <c r="G36" s="135">
        <v>1416942.1683808956</v>
      </c>
      <c r="H36" s="139">
        <v>0.18587537118592706</v>
      </c>
      <c r="U36" s="2"/>
      <c r="V36" s="2"/>
      <c r="W36" s="2"/>
      <c r="X36" s="2"/>
    </row>
    <row r="37" spans="1:24" x14ac:dyDescent="0.2">
      <c r="A37" s="306">
        <v>3</v>
      </c>
      <c r="B37" s="140" t="s">
        <v>432</v>
      </c>
      <c r="C37" s="135">
        <v>1625637.4562056318</v>
      </c>
      <c r="D37" s="135"/>
      <c r="E37" s="135">
        <v>1625637.4562056318</v>
      </c>
      <c r="F37" s="135"/>
      <c r="G37" s="135">
        <v>0</v>
      </c>
      <c r="H37" s="139">
        <v>0</v>
      </c>
      <c r="U37" s="2"/>
      <c r="V37" s="2"/>
      <c r="W37" s="2"/>
      <c r="X37" s="2"/>
    </row>
    <row r="38" spans="1:24" x14ac:dyDescent="0.2">
      <c r="A38" s="306">
        <v>4</v>
      </c>
      <c r="B38" s="140" t="s">
        <v>375</v>
      </c>
      <c r="C38" s="135">
        <v>808196.79058777774</v>
      </c>
      <c r="D38" s="135"/>
      <c r="E38" s="135">
        <v>808196.79058777774</v>
      </c>
      <c r="F38" s="135"/>
      <c r="G38" s="135"/>
      <c r="H38" s="139">
        <v>0</v>
      </c>
      <c r="U38" s="2"/>
      <c r="V38" s="2"/>
      <c r="W38" s="2"/>
      <c r="X38" s="2"/>
    </row>
    <row r="39" spans="1:24" x14ac:dyDescent="0.2">
      <c r="A39" s="306">
        <v>5</v>
      </c>
      <c r="B39" s="140" t="s">
        <v>372</v>
      </c>
      <c r="C39" s="135">
        <v>332753.0269392</v>
      </c>
      <c r="D39" s="135"/>
      <c r="E39" s="135">
        <v>332753.0269392</v>
      </c>
      <c r="F39" s="135"/>
      <c r="G39" s="135"/>
      <c r="H39" s="139">
        <v>0</v>
      </c>
      <c r="U39" s="2"/>
      <c r="V39" s="2"/>
      <c r="W39" s="2"/>
      <c r="X39" s="2"/>
    </row>
    <row r="40" spans="1:24" x14ac:dyDescent="0.2">
      <c r="A40" s="306">
        <v>6</v>
      </c>
      <c r="B40" s="140" t="s">
        <v>374</v>
      </c>
      <c r="C40" s="135">
        <v>10402551.075244164</v>
      </c>
      <c r="D40" s="135"/>
      <c r="E40" s="135">
        <v>6866469.894102904</v>
      </c>
      <c r="F40" s="135"/>
      <c r="G40" s="135">
        <v>1972475.0485089216</v>
      </c>
      <c r="H40" s="139">
        <v>0.28726187967458106</v>
      </c>
      <c r="U40" s="2"/>
      <c r="V40" s="2"/>
      <c r="W40" s="2"/>
      <c r="X40" s="2"/>
    </row>
    <row r="41" spans="1:24" x14ac:dyDescent="0.2">
      <c r="A41" s="306">
        <v>7</v>
      </c>
      <c r="B41" s="140" t="s">
        <v>373</v>
      </c>
      <c r="C41" s="135">
        <v>53807.3</v>
      </c>
      <c r="D41" s="135"/>
      <c r="E41" s="135">
        <v>53807.3</v>
      </c>
      <c r="F41" s="135"/>
      <c r="G41" s="135">
        <v>53807.3</v>
      </c>
      <c r="H41" s="139">
        <v>1</v>
      </c>
      <c r="U41" s="2"/>
      <c r="V41" s="2"/>
      <c r="W41" s="2"/>
      <c r="X41" s="2"/>
    </row>
    <row r="42" spans="1:24" x14ac:dyDescent="0.2">
      <c r="A42" s="306">
        <v>8</v>
      </c>
      <c r="B42" s="140" t="s">
        <v>377</v>
      </c>
      <c r="C42" s="135"/>
      <c r="D42" s="135"/>
      <c r="E42" s="135"/>
      <c r="F42" s="135"/>
      <c r="G42" s="135"/>
      <c r="H42" s="139">
        <v>0</v>
      </c>
      <c r="U42" s="2"/>
      <c r="V42" s="2"/>
      <c r="W42" s="2"/>
      <c r="X42" s="2"/>
    </row>
    <row r="43" spans="1:24" x14ac:dyDescent="0.2">
      <c r="A43" s="306">
        <v>9</v>
      </c>
      <c r="B43" s="140" t="s">
        <v>433</v>
      </c>
      <c r="C43" s="135">
        <v>93296472.240850002</v>
      </c>
      <c r="D43" s="135">
        <v>911733.66642999998</v>
      </c>
      <c r="E43" s="135">
        <v>93296472.240850002</v>
      </c>
      <c r="F43" s="135">
        <v>-1467707.689188</v>
      </c>
      <c r="G43" s="135">
        <v>32140067.593081698</v>
      </c>
      <c r="H43" s="139">
        <v>0.35</v>
      </c>
      <c r="U43" s="2"/>
      <c r="V43" s="2"/>
      <c r="W43" s="2"/>
      <c r="X43" s="2"/>
    </row>
    <row r="44" spans="1:24" x14ac:dyDescent="0.2">
      <c r="A44" s="306">
        <v>10</v>
      </c>
      <c r="B44" s="140" t="s">
        <v>378</v>
      </c>
      <c r="C44" s="135">
        <v>28288.781400000003</v>
      </c>
      <c r="D44" s="135"/>
      <c r="E44" s="135">
        <v>28288.781400000003</v>
      </c>
      <c r="F44" s="135"/>
      <c r="G44" s="135">
        <v>28288.781400000003</v>
      </c>
      <c r="H44" s="139">
        <v>1</v>
      </c>
      <c r="U44" s="2"/>
      <c r="V44" s="2"/>
      <c r="W44" s="2"/>
      <c r="X44" s="2"/>
    </row>
    <row r="45" spans="1:24" x14ac:dyDescent="0.2">
      <c r="A45" s="306">
        <v>11</v>
      </c>
      <c r="B45" s="140" t="s">
        <v>379</v>
      </c>
      <c r="C45" s="135"/>
      <c r="D45" s="135"/>
      <c r="E45" s="135"/>
      <c r="F45" s="135"/>
      <c r="G45" s="135"/>
      <c r="H45" s="139">
        <v>0</v>
      </c>
      <c r="U45" s="2"/>
      <c r="V45" s="2"/>
      <c r="W45" s="2"/>
      <c r="X45" s="2"/>
    </row>
    <row r="46" spans="1:24" x14ac:dyDescent="0.2">
      <c r="A46" s="306">
        <v>12</v>
      </c>
      <c r="B46" s="140" t="s">
        <v>376</v>
      </c>
      <c r="C46" s="135">
        <v>8283215.5824863743</v>
      </c>
      <c r="D46" s="135"/>
      <c r="E46" s="135">
        <v>8283215.5824863743</v>
      </c>
      <c r="F46" s="135"/>
      <c r="G46" s="135">
        <v>828321.55824863748</v>
      </c>
      <c r="H46" s="139">
        <v>0.1</v>
      </c>
      <c r="U46" s="2"/>
      <c r="V46" s="2"/>
      <c r="W46" s="2"/>
      <c r="X46" s="2"/>
    </row>
    <row r="47" spans="1:24" x14ac:dyDescent="0.2">
      <c r="A47" s="306">
        <v>13</v>
      </c>
      <c r="B47" s="140" t="s">
        <v>380</v>
      </c>
      <c r="C47" s="135"/>
      <c r="D47" s="135"/>
      <c r="E47" s="135"/>
      <c r="F47" s="135"/>
      <c r="G47" s="135"/>
      <c r="H47" s="139">
        <v>0</v>
      </c>
      <c r="U47" s="2"/>
      <c r="V47" s="2"/>
      <c r="W47" s="2"/>
      <c r="X47" s="2"/>
    </row>
    <row r="48" spans="1:24" x14ac:dyDescent="0.2">
      <c r="A48" s="306">
        <v>14</v>
      </c>
      <c r="B48" s="140" t="s">
        <v>381</v>
      </c>
      <c r="C48" s="135"/>
      <c r="D48" s="135"/>
      <c r="E48" s="135"/>
      <c r="F48" s="135"/>
      <c r="G48" s="135"/>
      <c r="H48" s="139">
        <v>0</v>
      </c>
      <c r="U48" s="2"/>
      <c r="V48" s="2"/>
      <c r="W48" s="2"/>
      <c r="X48" s="2"/>
    </row>
    <row r="49" spans="1:24" x14ac:dyDescent="0.2">
      <c r="A49" s="306">
        <v>15</v>
      </c>
      <c r="B49" s="140" t="s">
        <v>149</v>
      </c>
      <c r="C49" s="135"/>
      <c r="D49" s="135"/>
      <c r="E49" s="135"/>
      <c r="F49" s="135"/>
      <c r="G49" s="135"/>
      <c r="H49" s="139">
        <v>0</v>
      </c>
      <c r="U49" s="2"/>
      <c r="V49" s="2"/>
      <c r="W49" s="2"/>
      <c r="X49" s="2"/>
    </row>
    <row r="50" spans="1:24" x14ac:dyDescent="0.2">
      <c r="A50" s="306">
        <v>16</v>
      </c>
      <c r="B50" s="140" t="s">
        <v>386</v>
      </c>
      <c r="C50" s="135">
        <v>50074.030639999997</v>
      </c>
      <c r="D50" s="135"/>
      <c r="E50" s="135">
        <v>50074.030639999997</v>
      </c>
      <c r="F50" s="135"/>
      <c r="G50" s="135">
        <v>81025.239139999991</v>
      </c>
      <c r="H50" s="139">
        <v>1.6181089899177326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2"/>
      <c r="U50" s="2"/>
      <c r="V50" s="2"/>
      <c r="W50" s="2"/>
      <c r="X50" s="2"/>
    </row>
    <row r="51" spans="1:24" x14ac:dyDescent="0.2">
      <c r="A51" s="96">
        <v>17</v>
      </c>
      <c r="B51" s="96" t="s">
        <v>434</v>
      </c>
      <c r="C51" s="106">
        <f>SUM(C35:C50)</f>
        <v>123352738.65250541</v>
      </c>
      <c r="D51" s="106">
        <f>SUM(D35:D50)</f>
        <v>911733.66642999998</v>
      </c>
      <c r="E51" s="106">
        <f>SUM(E35:E50)</f>
        <v>119816657.47136416</v>
      </c>
      <c r="F51" s="106">
        <f>SUM(F35:F50)</f>
        <v>-1467707.689188</v>
      </c>
      <c r="G51" s="106">
        <f>SUM(G35:G50)</f>
        <v>36520927.688760154</v>
      </c>
      <c r="H51" s="107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2"/>
      <c r="U51" s="2"/>
      <c r="V51" s="2"/>
      <c r="W51" s="2"/>
      <c r="X51" s="2"/>
    </row>
    <row r="52" spans="1:24" x14ac:dyDescent="0.2">
      <c r="A52" s="2"/>
      <c r="B52" s="2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2"/>
      <c r="U52" s="2"/>
      <c r="V52" s="2"/>
      <c r="W52" s="2"/>
      <c r="X52" s="2"/>
    </row>
    <row r="53" spans="1:24" x14ac:dyDescent="0.2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">
      <c r="A54" s="311">
        <v>44651</v>
      </c>
      <c r="B54" s="292"/>
      <c r="C54" s="292"/>
      <c r="D54" s="292"/>
      <c r="E54" s="292"/>
      <c r="F54" s="292"/>
      <c r="G54" s="292"/>
      <c r="H54" s="29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">
      <c r="A55" s="211" t="s">
        <v>527</v>
      </c>
      <c r="B55" s="211"/>
      <c r="C55" s="211"/>
      <c r="D55" s="211"/>
      <c r="E55" s="211"/>
      <c r="F55" s="211"/>
      <c r="G55" s="211"/>
      <c r="H55" s="21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">
      <c r="A56" s="355"/>
      <c r="B56" s="355" t="s">
        <v>370</v>
      </c>
      <c r="C56" s="355" t="s">
        <v>102</v>
      </c>
      <c r="D56" s="355" t="s">
        <v>103</v>
      </c>
      <c r="E56" s="355" t="s">
        <v>104</v>
      </c>
      <c r="F56" s="355" t="s">
        <v>105</v>
      </c>
      <c r="G56" s="355" t="s">
        <v>106</v>
      </c>
      <c r="H56" s="64" t="s">
        <v>107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24" customHeight="1" x14ac:dyDescent="0.2">
      <c r="A57" s="343"/>
      <c r="B57" s="343"/>
      <c r="C57" s="449" t="s">
        <v>364</v>
      </c>
      <c r="D57" s="450"/>
      <c r="E57" s="449" t="s">
        <v>365</v>
      </c>
      <c r="F57" s="450"/>
      <c r="G57" s="449" t="s">
        <v>368</v>
      </c>
      <c r="H57" s="45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38.25" x14ac:dyDescent="0.2">
      <c r="A58" s="356"/>
      <c r="B58" s="356"/>
      <c r="C58" s="356" t="s">
        <v>362</v>
      </c>
      <c r="D58" s="356" t="s">
        <v>363</v>
      </c>
      <c r="E58" s="356" t="s">
        <v>362</v>
      </c>
      <c r="F58" s="356" t="s">
        <v>363</v>
      </c>
      <c r="G58" s="356" t="s">
        <v>366</v>
      </c>
      <c r="H58" s="304" t="s">
        <v>367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">
      <c r="A59" s="41">
        <v>1</v>
      </c>
      <c r="B59" s="138" t="s">
        <v>431</v>
      </c>
      <c r="C59" s="135">
        <v>742023.27812499995</v>
      </c>
      <c r="D59" s="135"/>
      <c r="E59" s="135">
        <v>742023.27812499995</v>
      </c>
      <c r="F59" s="135"/>
      <c r="G59" s="135">
        <v>0</v>
      </c>
      <c r="H59" s="139"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">
      <c r="A60" s="43">
        <v>2</v>
      </c>
      <c r="B60" s="140" t="s">
        <v>430</v>
      </c>
      <c r="C60" s="135">
        <v>6466247.9591276087</v>
      </c>
      <c r="D60" s="135"/>
      <c r="E60" s="135">
        <v>6466247.9591276087</v>
      </c>
      <c r="F60" s="135"/>
      <c r="G60" s="135">
        <v>1185237.5858255217</v>
      </c>
      <c r="H60" s="139">
        <v>0.18329603091580601</v>
      </c>
    </row>
    <row r="61" spans="1:24" x14ac:dyDescent="0.2">
      <c r="A61" s="43">
        <v>3</v>
      </c>
      <c r="B61" s="140" t="s">
        <v>432</v>
      </c>
      <c r="C61" s="135">
        <v>1510723.5398472222</v>
      </c>
      <c r="D61" s="135"/>
      <c r="E61" s="135">
        <v>1510723.5398472222</v>
      </c>
      <c r="F61" s="135"/>
      <c r="G61" s="135">
        <v>0</v>
      </c>
      <c r="H61" s="139">
        <v>0</v>
      </c>
    </row>
    <row r="62" spans="1:24" x14ac:dyDescent="0.2">
      <c r="A62" s="43">
        <v>4</v>
      </c>
      <c r="B62" s="140" t="s">
        <v>375</v>
      </c>
      <c r="C62" s="135">
        <v>772113.98564999993</v>
      </c>
      <c r="D62" s="135"/>
      <c r="E62" s="135">
        <v>772113.98564999993</v>
      </c>
      <c r="F62" s="135"/>
      <c r="G62" s="135"/>
      <c r="H62" s="139">
        <v>0</v>
      </c>
    </row>
    <row r="63" spans="1:24" x14ac:dyDescent="0.2">
      <c r="A63" s="43">
        <v>5</v>
      </c>
      <c r="B63" s="140" t="s">
        <v>372</v>
      </c>
      <c r="C63" s="135">
        <v>0</v>
      </c>
      <c r="D63" s="135"/>
      <c r="E63" s="135">
        <v>0</v>
      </c>
      <c r="F63" s="135"/>
      <c r="G63" s="135"/>
      <c r="H63" s="139">
        <v>0</v>
      </c>
    </row>
    <row r="64" spans="1:24" x14ac:dyDescent="0.2">
      <c r="A64" s="43">
        <v>6</v>
      </c>
      <c r="B64" s="140" t="s">
        <v>374</v>
      </c>
      <c r="C64" s="135">
        <v>6151806.6577870287</v>
      </c>
      <c r="D64" s="135"/>
      <c r="E64" s="135">
        <v>5515794.912058441</v>
      </c>
      <c r="F64" s="135"/>
      <c r="G64" s="135">
        <v>1500552.1883759387</v>
      </c>
      <c r="H64" s="139">
        <v>0.27204640714532063</v>
      </c>
    </row>
    <row r="65" spans="1:8" x14ac:dyDescent="0.2">
      <c r="A65" s="43">
        <v>7</v>
      </c>
      <c r="B65" s="140" t="s">
        <v>373</v>
      </c>
      <c r="C65" s="135">
        <v>62794.216370000002</v>
      </c>
      <c r="D65" s="135"/>
      <c r="E65" s="135">
        <v>62794.216370000002</v>
      </c>
      <c r="F65" s="135"/>
      <c r="G65" s="135">
        <v>62794.216370000002</v>
      </c>
      <c r="H65" s="139">
        <v>1</v>
      </c>
    </row>
    <row r="66" spans="1:8" x14ac:dyDescent="0.2">
      <c r="A66" s="43">
        <v>8</v>
      </c>
      <c r="B66" s="140" t="s">
        <v>377</v>
      </c>
      <c r="C66" s="135"/>
      <c r="D66" s="135"/>
      <c r="E66" s="135"/>
      <c r="F66" s="135"/>
      <c r="G66" s="135"/>
      <c r="H66" s="139">
        <v>0</v>
      </c>
    </row>
    <row r="67" spans="1:8" x14ac:dyDescent="0.2">
      <c r="A67" s="43">
        <v>9</v>
      </c>
      <c r="B67" s="140" t="s">
        <v>433</v>
      </c>
      <c r="C67" s="135">
        <v>92164595.993779987</v>
      </c>
      <c r="D67" s="135">
        <v>803682.02836</v>
      </c>
      <c r="E67" s="135">
        <v>92164595.993779987</v>
      </c>
      <c r="F67" s="135">
        <v>-1156373.7852910003</v>
      </c>
      <c r="G67" s="135">
        <v>31852877.772971142</v>
      </c>
      <c r="H67" s="139">
        <v>0.35</v>
      </c>
    </row>
    <row r="68" spans="1:8" x14ac:dyDescent="0.2">
      <c r="A68" s="43">
        <v>10</v>
      </c>
      <c r="B68" s="140" t="s">
        <v>378</v>
      </c>
      <c r="C68" s="135">
        <v>45919.325649999999</v>
      </c>
      <c r="D68" s="135"/>
      <c r="E68" s="135">
        <v>45919.325649999999</v>
      </c>
      <c r="F68" s="135"/>
      <c r="G68" s="135">
        <v>45919.325649999999</v>
      </c>
      <c r="H68" s="139">
        <v>1</v>
      </c>
    </row>
    <row r="69" spans="1:8" x14ac:dyDescent="0.2">
      <c r="A69" s="43">
        <v>11</v>
      </c>
      <c r="B69" s="140" t="s">
        <v>379</v>
      </c>
      <c r="C69" s="135"/>
      <c r="D69" s="135"/>
      <c r="E69" s="135"/>
      <c r="F69" s="135"/>
      <c r="G69" s="135"/>
      <c r="H69" s="139">
        <v>0</v>
      </c>
    </row>
    <row r="70" spans="1:8" x14ac:dyDescent="0.2">
      <c r="A70" s="43">
        <v>12</v>
      </c>
      <c r="B70" s="140" t="s">
        <v>376</v>
      </c>
      <c r="C70" s="135">
        <v>7898052.192452969</v>
      </c>
      <c r="D70" s="135"/>
      <c r="E70" s="135">
        <v>7898052.192452969</v>
      </c>
      <c r="F70" s="135"/>
      <c r="G70" s="135">
        <v>789805.2192452969</v>
      </c>
      <c r="H70" s="139">
        <v>0.1</v>
      </c>
    </row>
    <row r="71" spans="1:8" x14ac:dyDescent="0.2">
      <c r="A71" s="43">
        <v>13</v>
      </c>
      <c r="B71" s="140" t="s">
        <v>380</v>
      </c>
      <c r="C71" s="135"/>
      <c r="D71" s="135"/>
      <c r="E71" s="135"/>
      <c r="F71" s="135"/>
      <c r="G71" s="135"/>
      <c r="H71" s="139">
        <v>0</v>
      </c>
    </row>
    <row r="72" spans="1:8" ht="14.25" customHeight="1" x14ac:dyDescent="0.2">
      <c r="A72" s="43">
        <v>14</v>
      </c>
      <c r="B72" s="140" t="s">
        <v>381</v>
      </c>
      <c r="C72" s="135"/>
      <c r="D72" s="135"/>
      <c r="E72" s="135"/>
      <c r="F72" s="135"/>
      <c r="G72" s="135"/>
      <c r="H72" s="139">
        <v>0</v>
      </c>
    </row>
    <row r="73" spans="1:8" x14ac:dyDescent="0.2">
      <c r="A73" s="43">
        <v>15</v>
      </c>
      <c r="B73" s="140" t="s">
        <v>149</v>
      </c>
      <c r="C73" s="135"/>
      <c r="D73" s="135"/>
      <c r="E73" s="135"/>
      <c r="F73" s="135"/>
      <c r="G73" s="135"/>
      <c r="H73" s="139">
        <v>0</v>
      </c>
    </row>
    <row r="74" spans="1:8" x14ac:dyDescent="0.2">
      <c r="A74" s="43">
        <v>16</v>
      </c>
      <c r="B74" s="140" t="s">
        <v>386</v>
      </c>
      <c r="C74" s="135">
        <v>38904.190950000004</v>
      </c>
      <c r="D74" s="135"/>
      <c r="E74" s="135">
        <v>38904.190950000004</v>
      </c>
      <c r="F74" s="135"/>
      <c r="G74" s="135">
        <v>69855.399449999997</v>
      </c>
      <c r="H74" s="139">
        <v>1.7955751744016153</v>
      </c>
    </row>
    <row r="75" spans="1:8" x14ac:dyDescent="0.2">
      <c r="A75" s="96">
        <v>17</v>
      </c>
      <c r="B75" s="96" t="s">
        <v>434</v>
      </c>
      <c r="C75" s="106">
        <f>SUM(C59:C74)</f>
        <v>115853181.33973983</v>
      </c>
      <c r="D75" s="106">
        <f>SUM(D59:D74)</f>
        <v>803682.02836</v>
      </c>
      <c r="E75" s="106">
        <f>SUM(E59:E74)</f>
        <v>115217169.59401123</v>
      </c>
      <c r="F75" s="106">
        <f>SUM(F59:F74)</f>
        <v>-1156373.7852910003</v>
      </c>
      <c r="G75" s="106">
        <f>SUM(G59:G74)</f>
        <v>35507041.707887895</v>
      </c>
      <c r="H75" s="107"/>
    </row>
  </sheetData>
  <mergeCells count="14">
    <mergeCell ref="C57:D57"/>
    <mergeCell ref="E57:F57"/>
    <mergeCell ref="G57:H57"/>
    <mergeCell ref="A32:A34"/>
    <mergeCell ref="B32:B34"/>
    <mergeCell ref="C33:D33"/>
    <mergeCell ref="E33:F33"/>
    <mergeCell ref="G33:H33"/>
    <mergeCell ref="A1:K2"/>
    <mergeCell ref="C9:D9"/>
    <mergeCell ref="E9:F9"/>
    <mergeCell ref="G9:H9"/>
    <mergeCell ref="B8:B10"/>
    <mergeCell ref="A8:A10"/>
  </mergeCells>
  <pageMargins left="0.7" right="0.7" top="0.75" bottom="0.75" header="0.3" footer="0.3"/>
  <pageSetup paperSize="9" scale="3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DD334-B9E8-4691-A1F9-9C07C30E419F}">
  <dimension ref="A1:T72"/>
  <sheetViews>
    <sheetView showGridLines="0" workbookViewId="0">
      <selection activeCell="Q29" sqref="Q29"/>
    </sheetView>
  </sheetViews>
  <sheetFormatPr baseColWidth="10" defaultRowHeight="14.25" x14ac:dyDescent="0.2"/>
  <cols>
    <col min="2" max="2" width="40.5546875" bestFit="1" customWidth="1"/>
    <col min="20" max="20" width="15.109375" bestFit="1" customWidth="1"/>
  </cols>
  <sheetData>
    <row r="1" spans="1:20" x14ac:dyDescent="0.2">
      <c r="A1" s="368" t="s">
        <v>513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20" x14ac:dyDescent="0.2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</row>
    <row r="3" spans="1:20" x14ac:dyDescent="0.2">
      <c r="A3" s="17" t="s">
        <v>676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6" spans="1:20" x14ac:dyDescent="0.2">
      <c r="A6" s="200">
        <f>Dato</f>
        <v>44834</v>
      </c>
    </row>
    <row r="7" spans="1:20" x14ac:dyDescent="0.2">
      <c r="A7" s="210" t="s">
        <v>527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x14ac:dyDescent="0.2">
      <c r="A8" s="388"/>
      <c r="B8" s="398" t="s">
        <v>371</v>
      </c>
      <c r="C8" s="388" t="s">
        <v>369</v>
      </c>
      <c r="D8" s="388"/>
      <c r="E8" s="403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98" t="s">
        <v>384</v>
      </c>
      <c r="T8" s="400" t="s">
        <v>385</v>
      </c>
    </row>
    <row r="9" spans="1:20" x14ac:dyDescent="0.2">
      <c r="A9" s="402"/>
      <c r="B9" s="399"/>
      <c r="C9" s="92">
        <v>0</v>
      </c>
      <c r="D9" s="92">
        <v>0.02</v>
      </c>
      <c r="E9" s="92">
        <v>0.04</v>
      </c>
      <c r="F9" s="93">
        <v>0.1</v>
      </c>
      <c r="G9" s="92">
        <v>0.2</v>
      </c>
      <c r="H9" s="92">
        <v>0.35</v>
      </c>
      <c r="I9" s="92">
        <v>0.5</v>
      </c>
      <c r="J9" s="92">
        <v>0.7</v>
      </c>
      <c r="K9" s="92">
        <v>0.75</v>
      </c>
      <c r="L9" s="92">
        <v>1</v>
      </c>
      <c r="M9" s="92">
        <v>1.5</v>
      </c>
      <c r="N9" s="92">
        <v>2.5</v>
      </c>
      <c r="O9" s="92">
        <v>3.7</v>
      </c>
      <c r="P9" s="92">
        <v>12.5</v>
      </c>
      <c r="Q9" s="54" t="s">
        <v>382</v>
      </c>
      <c r="R9" s="54" t="s">
        <v>383</v>
      </c>
      <c r="S9" s="399"/>
      <c r="T9" s="401"/>
    </row>
    <row r="10" spans="1:20" x14ac:dyDescent="0.2">
      <c r="A10" s="41">
        <v>1</v>
      </c>
      <c r="B10" s="134" t="s">
        <v>431</v>
      </c>
      <c r="C10" s="135">
        <v>3367535.5404150002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35">
        <v>3367535.5404150002</v>
      </c>
      <c r="T10" s="157">
        <v>0</v>
      </c>
    </row>
    <row r="11" spans="1:20" x14ac:dyDescent="0.2">
      <c r="A11" s="43">
        <v>2</v>
      </c>
      <c r="B11" s="136" t="s">
        <v>430</v>
      </c>
      <c r="C11" s="137">
        <v>412129.09</v>
      </c>
      <c r="D11" s="137"/>
      <c r="E11" s="137"/>
      <c r="F11" s="137"/>
      <c r="G11" s="137">
        <v>7470335.7136438312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5">
        <v>7882464.8036438311</v>
      </c>
      <c r="T11" s="137">
        <v>7470335.7136438312</v>
      </c>
    </row>
    <row r="12" spans="1:20" x14ac:dyDescent="0.2">
      <c r="A12" s="43">
        <v>3</v>
      </c>
      <c r="B12" s="136" t="s">
        <v>432</v>
      </c>
      <c r="C12" s="137">
        <v>1634520.1421909949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5">
        <v>1634520.1421909949</v>
      </c>
      <c r="T12" s="137">
        <v>0</v>
      </c>
    </row>
    <row r="13" spans="1:20" x14ac:dyDescent="0.2">
      <c r="A13" s="43">
        <v>4</v>
      </c>
      <c r="B13" s="136" t="s">
        <v>375</v>
      </c>
      <c r="C13" s="137">
        <v>1270792.2102211111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5">
        <v>1270792.2102211111</v>
      </c>
      <c r="T13" s="137">
        <v>0</v>
      </c>
    </row>
    <row r="14" spans="1:20" x14ac:dyDescent="0.2">
      <c r="A14" s="43">
        <v>5</v>
      </c>
      <c r="B14" s="136" t="s">
        <v>372</v>
      </c>
      <c r="C14" s="135">
        <v>0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5">
        <v>0</v>
      </c>
      <c r="T14" s="137">
        <v>0</v>
      </c>
    </row>
    <row r="15" spans="1:20" x14ac:dyDescent="0.2">
      <c r="A15" s="43">
        <v>6</v>
      </c>
      <c r="B15" s="136" t="s">
        <v>374</v>
      </c>
      <c r="C15" s="137"/>
      <c r="D15" s="137"/>
      <c r="E15" s="137"/>
      <c r="F15" s="137"/>
      <c r="G15" s="137">
        <v>5666455.3745308127</v>
      </c>
      <c r="H15" s="137"/>
      <c r="I15" s="137">
        <v>1398571.0158045378</v>
      </c>
      <c r="J15" s="137"/>
      <c r="K15" s="137"/>
      <c r="L15" s="137"/>
      <c r="M15" s="137"/>
      <c r="N15" s="137"/>
      <c r="O15" s="137"/>
      <c r="P15" s="137"/>
      <c r="Q15" s="137"/>
      <c r="R15" s="137"/>
      <c r="S15" s="135">
        <v>7065026.3903353503</v>
      </c>
      <c r="T15" s="137">
        <v>1612777.8621799997</v>
      </c>
    </row>
    <row r="16" spans="1:20" x14ac:dyDescent="0.2">
      <c r="A16" s="43">
        <v>7</v>
      </c>
      <c r="B16" s="136" t="s">
        <v>373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5">
        <v>56404.051420000003</v>
      </c>
      <c r="M16" s="137"/>
      <c r="N16" s="137"/>
      <c r="O16" s="137"/>
      <c r="P16" s="137"/>
      <c r="Q16" s="137"/>
      <c r="R16" s="137"/>
      <c r="S16" s="135">
        <v>56404.051420000003</v>
      </c>
      <c r="T16" s="137">
        <v>56404.051420000003</v>
      </c>
    </row>
    <row r="17" spans="1:20" x14ac:dyDescent="0.2">
      <c r="A17" s="43">
        <v>8</v>
      </c>
      <c r="B17" s="136" t="s">
        <v>377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5">
        <v>0</v>
      </c>
      <c r="T17" s="137">
        <v>0</v>
      </c>
    </row>
    <row r="18" spans="1:20" x14ac:dyDescent="0.2">
      <c r="A18" s="43">
        <v>9</v>
      </c>
      <c r="B18" s="136" t="s">
        <v>433</v>
      </c>
      <c r="C18" s="137"/>
      <c r="D18" s="137"/>
      <c r="E18" s="137"/>
      <c r="F18" s="137"/>
      <c r="G18" s="137"/>
      <c r="H18" s="137">
        <v>93199471.770020023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5">
        <v>93199471.770020023</v>
      </c>
      <c r="T18" s="137">
        <v>0</v>
      </c>
    </row>
    <row r="19" spans="1:20" x14ac:dyDescent="0.2">
      <c r="A19" s="43">
        <v>10</v>
      </c>
      <c r="B19" s="136" t="s">
        <v>378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>
        <v>25230.122770000002</v>
      </c>
      <c r="M19" s="137"/>
      <c r="N19" s="137"/>
      <c r="O19" s="137"/>
      <c r="P19" s="137"/>
      <c r="Q19" s="137"/>
      <c r="R19" s="137"/>
      <c r="S19" s="135">
        <v>25230.122770000002</v>
      </c>
      <c r="T19" s="137">
        <v>0</v>
      </c>
    </row>
    <row r="20" spans="1:20" x14ac:dyDescent="0.2">
      <c r="A20" s="43">
        <v>11</v>
      </c>
      <c r="B20" s="136" t="s">
        <v>379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5">
        <v>0</v>
      </c>
      <c r="T20" s="137">
        <v>0</v>
      </c>
    </row>
    <row r="21" spans="1:20" x14ac:dyDescent="0.2">
      <c r="A21" s="43">
        <v>12</v>
      </c>
      <c r="B21" s="136" t="s">
        <v>376</v>
      </c>
      <c r="C21" s="137"/>
      <c r="D21" s="137"/>
      <c r="E21" s="137"/>
      <c r="F21" s="135">
        <v>8487791.6304555573</v>
      </c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5">
        <v>8487791.6304555573</v>
      </c>
      <c r="T21" s="137">
        <v>0</v>
      </c>
    </row>
    <row r="22" spans="1:20" x14ac:dyDescent="0.2">
      <c r="A22" s="43">
        <v>13</v>
      </c>
      <c r="B22" s="136" t="s">
        <v>380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5">
        <v>0</v>
      </c>
      <c r="T22" s="137">
        <v>0</v>
      </c>
    </row>
    <row r="23" spans="1:20" x14ac:dyDescent="0.2">
      <c r="A23" s="43">
        <v>14</v>
      </c>
      <c r="B23" s="136" t="s">
        <v>381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5">
        <v>0</v>
      </c>
      <c r="T23" s="137">
        <v>0</v>
      </c>
    </row>
    <row r="24" spans="1:20" x14ac:dyDescent="0.2">
      <c r="A24" s="43">
        <v>15</v>
      </c>
      <c r="B24" s="136" t="s">
        <v>149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5">
        <v>0</v>
      </c>
      <c r="T24" s="137">
        <v>0</v>
      </c>
    </row>
    <row r="25" spans="1:20" x14ac:dyDescent="0.2">
      <c r="A25" s="43">
        <v>16</v>
      </c>
      <c r="B25" s="136" t="s">
        <v>386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>
        <v>48701.818359999997</v>
      </c>
      <c r="M25" s="137"/>
      <c r="N25" s="137">
        <v>20634.138999999999</v>
      </c>
      <c r="O25" s="137"/>
      <c r="P25" s="137"/>
      <c r="Q25" s="137"/>
      <c r="R25" s="137"/>
      <c r="S25" s="135">
        <v>69335.95736</v>
      </c>
      <c r="T25" s="137">
        <v>69335.95736</v>
      </c>
    </row>
    <row r="26" spans="1:20" x14ac:dyDescent="0.2">
      <c r="A26" s="96">
        <v>17</v>
      </c>
      <c r="B26" s="96" t="s">
        <v>434</v>
      </c>
      <c r="C26" s="108">
        <f t="shared" ref="C26:T26" si="0">SUM(C10:C25)</f>
        <v>6684976.9828271056</v>
      </c>
      <c r="D26" s="108">
        <f t="shared" si="0"/>
        <v>0</v>
      </c>
      <c r="E26" s="108">
        <f t="shared" si="0"/>
        <v>0</v>
      </c>
      <c r="F26" s="108">
        <f t="shared" si="0"/>
        <v>8487791.6304555573</v>
      </c>
      <c r="G26" s="108">
        <f t="shared" si="0"/>
        <v>13136791.088174645</v>
      </c>
      <c r="H26" s="108">
        <f t="shared" si="0"/>
        <v>93199471.770020023</v>
      </c>
      <c r="I26" s="108">
        <f t="shared" si="0"/>
        <v>1398571.0158045378</v>
      </c>
      <c r="J26" s="108">
        <f t="shared" si="0"/>
        <v>0</v>
      </c>
      <c r="K26" s="108">
        <f t="shared" si="0"/>
        <v>0</v>
      </c>
      <c r="L26" s="108">
        <f t="shared" si="0"/>
        <v>130335.99255</v>
      </c>
      <c r="M26" s="108">
        <f t="shared" si="0"/>
        <v>0</v>
      </c>
      <c r="N26" s="108">
        <f t="shared" si="0"/>
        <v>20634.138999999999</v>
      </c>
      <c r="O26" s="108">
        <f t="shared" si="0"/>
        <v>0</v>
      </c>
      <c r="P26" s="108">
        <f t="shared" si="0"/>
        <v>0</v>
      </c>
      <c r="Q26" s="108">
        <f t="shared" si="0"/>
        <v>0</v>
      </c>
      <c r="R26" s="108">
        <f t="shared" si="0"/>
        <v>0</v>
      </c>
      <c r="S26" s="108">
        <f t="shared" si="0"/>
        <v>123058572.61883186</v>
      </c>
      <c r="T26" s="108">
        <f t="shared" si="0"/>
        <v>9208853.5846038293</v>
      </c>
    </row>
    <row r="29" spans="1:20" x14ac:dyDescent="0.2">
      <c r="A29" s="200">
        <v>44742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</row>
    <row r="30" spans="1:20" x14ac:dyDescent="0.2">
      <c r="A30" s="210" t="s">
        <v>527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</row>
    <row r="31" spans="1:20" x14ac:dyDescent="0.2">
      <c r="A31" s="388"/>
      <c r="B31" s="398" t="s">
        <v>371</v>
      </c>
      <c r="C31" s="388" t="s">
        <v>369</v>
      </c>
      <c r="D31" s="388"/>
      <c r="E31" s="403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98" t="s">
        <v>384</v>
      </c>
      <c r="T31" s="400" t="s">
        <v>385</v>
      </c>
    </row>
    <row r="32" spans="1:20" x14ac:dyDescent="0.2">
      <c r="A32" s="402"/>
      <c r="B32" s="399"/>
      <c r="C32" s="92">
        <v>0</v>
      </c>
      <c r="D32" s="92">
        <v>0.02</v>
      </c>
      <c r="E32" s="92">
        <v>0.04</v>
      </c>
      <c r="F32" s="93">
        <v>0.1</v>
      </c>
      <c r="G32" s="92">
        <v>0.2</v>
      </c>
      <c r="H32" s="92">
        <v>0.35</v>
      </c>
      <c r="I32" s="92">
        <v>0.5</v>
      </c>
      <c r="J32" s="92">
        <v>0.7</v>
      </c>
      <c r="K32" s="92">
        <v>0.75</v>
      </c>
      <c r="L32" s="92">
        <v>1</v>
      </c>
      <c r="M32" s="92">
        <v>1.5</v>
      </c>
      <c r="N32" s="92">
        <v>2.5</v>
      </c>
      <c r="O32" s="92">
        <v>3.7</v>
      </c>
      <c r="P32" s="92">
        <v>12.5</v>
      </c>
      <c r="Q32" s="358" t="s">
        <v>382</v>
      </c>
      <c r="R32" s="358" t="s">
        <v>383</v>
      </c>
      <c r="S32" s="399"/>
      <c r="T32" s="401"/>
    </row>
    <row r="33" spans="1:20" x14ac:dyDescent="0.2">
      <c r="A33" s="41">
        <v>1</v>
      </c>
      <c r="B33" s="134" t="s">
        <v>431</v>
      </c>
      <c r="C33" s="135">
        <v>848665.89847000001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35">
        <v>848665.89847000001</v>
      </c>
      <c r="T33" s="157">
        <v>0</v>
      </c>
    </row>
    <row r="34" spans="1:20" x14ac:dyDescent="0.2">
      <c r="A34" s="306">
        <v>2</v>
      </c>
      <c r="B34" s="136" t="s">
        <v>430</v>
      </c>
      <c r="C34" s="137">
        <v>538365.62777777785</v>
      </c>
      <c r="D34" s="137"/>
      <c r="E34" s="137"/>
      <c r="F34" s="137"/>
      <c r="G34" s="137">
        <v>7084710.8419044772</v>
      </c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5">
        <v>7623076.4696822548</v>
      </c>
      <c r="T34" s="137">
        <v>7084710.8419044772</v>
      </c>
    </row>
    <row r="35" spans="1:20" x14ac:dyDescent="0.2">
      <c r="A35" s="306">
        <v>3</v>
      </c>
      <c r="B35" s="136" t="s">
        <v>432</v>
      </c>
      <c r="C35" s="137">
        <v>1625637.4562056318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5">
        <v>1625637.4562056318</v>
      </c>
      <c r="T35" s="137">
        <v>0</v>
      </c>
    </row>
    <row r="36" spans="1:20" x14ac:dyDescent="0.2">
      <c r="A36" s="306">
        <v>4</v>
      </c>
      <c r="B36" s="136" t="s">
        <v>375</v>
      </c>
      <c r="C36" s="137">
        <v>808196.79058777774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5">
        <v>808196.79058777774</v>
      </c>
      <c r="T36" s="137">
        <v>0</v>
      </c>
    </row>
    <row r="37" spans="1:20" x14ac:dyDescent="0.2">
      <c r="A37" s="306">
        <v>5</v>
      </c>
      <c r="B37" s="136" t="s">
        <v>372</v>
      </c>
      <c r="C37" s="135">
        <v>332753.0269392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5">
        <v>332753.0269392</v>
      </c>
      <c r="T37" s="137">
        <v>0</v>
      </c>
    </row>
    <row r="38" spans="1:20" x14ac:dyDescent="0.2">
      <c r="A38" s="306">
        <v>6</v>
      </c>
      <c r="B38" s="136" t="s">
        <v>374</v>
      </c>
      <c r="C38" s="137"/>
      <c r="D38" s="137"/>
      <c r="E38" s="137"/>
      <c r="F38" s="137"/>
      <c r="G38" s="137">
        <v>4869199.6618084349</v>
      </c>
      <c r="H38" s="137"/>
      <c r="I38" s="137">
        <v>1997270.2322944694</v>
      </c>
      <c r="J38" s="137"/>
      <c r="K38" s="137"/>
      <c r="L38" s="137"/>
      <c r="M38" s="137"/>
      <c r="N38" s="137"/>
      <c r="O38" s="137"/>
      <c r="P38" s="137"/>
      <c r="Q38" s="137"/>
      <c r="R38" s="137"/>
      <c r="S38" s="135">
        <v>6866469.894102904</v>
      </c>
      <c r="T38" s="137">
        <v>1657376.2992499999</v>
      </c>
    </row>
    <row r="39" spans="1:20" x14ac:dyDescent="0.2">
      <c r="A39" s="306">
        <v>7</v>
      </c>
      <c r="B39" s="136" t="s">
        <v>373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5">
        <v>53807.3</v>
      </c>
      <c r="M39" s="137"/>
      <c r="N39" s="137"/>
      <c r="O39" s="137"/>
      <c r="P39" s="137"/>
      <c r="Q39" s="137"/>
      <c r="R39" s="137"/>
      <c r="S39" s="135">
        <v>53807.3</v>
      </c>
      <c r="T39" s="137">
        <v>53807.3</v>
      </c>
    </row>
    <row r="40" spans="1:20" x14ac:dyDescent="0.2">
      <c r="A40" s="306">
        <v>8</v>
      </c>
      <c r="B40" s="136" t="s">
        <v>377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5">
        <v>0</v>
      </c>
      <c r="T40" s="137">
        <v>0</v>
      </c>
    </row>
    <row r="41" spans="1:20" x14ac:dyDescent="0.2">
      <c r="A41" s="306">
        <v>9</v>
      </c>
      <c r="B41" s="136" t="s">
        <v>433</v>
      </c>
      <c r="C41" s="137"/>
      <c r="D41" s="137"/>
      <c r="E41" s="137"/>
      <c r="F41" s="137"/>
      <c r="G41" s="137"/>
      <c r="H41" s="137">
        <v>91828764.551661998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5">
        <v>91828764.551661998</v>
      </c>
      <c r="T41" s="137">
        <v>0</v>
      </c>
    </row>
    <row r="42" spans="1:20" x14ac:dyDescent="0.2">
      <c r="A42" s="306">
        <v>10</v>
      </c>
      <c r="B42" s="136" t="s">
        <v>378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>
        <v>28288.781400000003</v>
      </c>
      <c r="M42" s="137"/>
      <c r="N42" s="137"/>
      <c r="O42" s="137"/>
      <c r="P42" s="137"/>
      <c r="Q42" s="137"/>
      <c r="R42" s="137"/>
      <c r="S42" s="135">
        <v>28288.781400000003</v>
      </c>
      <c r="T42" s="137">
        <v>0</v>
      </c>
    </row>
    <row r="43" spans="1:20" x14ac:dyDescent="0.2">
      <c r="A43" s="306">
        <v>11</v>
      </c>
      <c r="B43" s="136" t="s">
        <v>379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5">
        <v>0</v>
      </c>
      <c r="T43" s="137">
        <v>0</v>
      </c>
    </row>
    <row r="44" spans="1:20" x14ac:dyDescent="0.2">
      <c r="A44" s="306">
        <v>12</v>
      </c>
      <c r="B44" s="136" t="s">
        <v>376</v>
      </c>
      <c r="C44" s="137"/>
      <c r="D44" s="137"/>
      <c r="E44" s="137"/>
      <c r="F44" s="135">
        <v>8283215.5824863743</v>
      </c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5">
        <v>8283215.5824863743</v>
      </c>
      <c r="T44" s="137">
        <v>0</v>
      </c>
    </row>
    <row r="45" spans="1:20" x14ac:dyDescent="0.2">
      <c r="A45" s="306">
        <v>13</v>
      </c>
      <c r="B45" s="136" t="s">
        <v>380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5">
        <v>0</v>
      </c>
      <c r="T45" s="137">
        <v>0</v>
      </c>
    </row>
    <row r="46" spans="1:20" x14ac:dyDescent="0.2">
      <c r="A46" s="306">
        <v>14</v>
      </c>
      <c r="B46" s="136" t="s">
        <v>381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5">
        <v>0</v>
      </c>
      <c r="T46" s="137">
        <v>0</v>
      </c>
    </row>
    <row r="47" spans="1:20" x14ac:dyDescent="0.2">
      <c r="A47" s="306">
        <v>15</v>
      </c>
      <c r="B47" s="136" t="s">
        <v>149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5">
        <v>0</v>
      </c>
      <c r="T47" s="137">
        <v>0</v>
      </c>
    </row>
    <row r="48" spans="1:20" x14ac:dyDescent="0.2">
      <c r="A48" s="306">
        <v>16</v>
      </c>
      <c r="B48" s="136" t="s">
        <v>386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>
        <v>29439.891640000002</v>
      </c>
      <c r="M48" s="137"/>
      <c r="N48" s="137">
        <v>20634.138999999999</v>
      </c>
      <c r="O48" s="137"/>
      <c r="P48" s="137"/>
      <c r="Q48" s="137"/>
      <c r="R48" s="137"/>
      <c r="S48" s="135">
        <v>50074.030639999997</v>
      </c>
      <c r="T48" s="137">
        <v>50074.030639999997</v>
      </c>
    </row>
    <row r="49" spans="1:20" x14ac:dyDescent="0.2">
      <c r="A49" s="96">
        <v>17</v>
      </c>
      <c r="B49" s="96" t="s">
        <v>434</v>
      </c>
      <c r="C49" s="108">
        <f t="shared" ref="C49:T49" si="1">SUM(C33:C48)</f>
        <v>4153618.7999803871</v>
      </c>
      <c r="D49" s="108">
        <f t="shared" si="1"/>
        <v>0</v>
      </c>
      <c r="E49" s="108">
        <f t="shared" si="1"/>
        <v>0</v>
      </c>
      <c r="F49" s="108">
        <f t="shared" si="1"/>
        <v>8283215.5824863743</v>
      </c>
      <c r="G49" s="108">
        <f t="shared" si="1"/>
        <v>11953910.503712911</v>
      </c>
      <c r="H49" s="108">
        <f t="shared" si="1"/>
        <v>91828764.551661998</v>
      </c>
      <c r="I49" s="108">
        <f t="shared" si="1"/>
        <v>1997270.2322944694</v>
      </c>
      <c r="J49" s="108">
        <f t="shared" si="1"/>
        <v>0</v>
      </c>
      <c r="K49" s="108">
        <f t="shared" si="1"/>
        <v>0</v>
      </c>
      <c r="L49" s="108">
        <f t="shared" si="1"/>
        <v>111535.97304000001</v>
      </c>
      <c r="M49" s="108">
        <f t="shared" si="1"/>
        <v>0</v>
      </c>
      <c r="N49" s="108">
        <f t="shared" si="1"/>
        <v>20634.138999999999</v>
      </c>
      <c r="O49" s="108">
        <f t="shared" si="1"/>
        <v>0</v>
      </c>
      <c r="P49" s="108">
        <f t="shared" si="1"/>
        <v>0</v>
      </c>
      <c r="Q49" s="108">
        <f t="shared" si="1"/>
        <v>0</v>
      </c>
      <c r="R49" s="108">
        <f t="shared" si="1"/>
        <v>0</v>
      </c>
      <c r="S49" s="108">
        <f t="shared" si="1"/>
        <v>118348949.78217615</v>
      </c>
      <c r="T49" s="108">
        <f t="shared" si="1"/>
        <v>8845968.4717944786</v>
      </c>
    </row>
    <row r="52" spans="1:20" x14ac:dyDescent="0.2">
      <c r="A52" s="200">
        <v>44651</v>
      </c>
    </row>
    <row r="53" spans="1:20" x14ac:dyDescent="0.2">
      <c r="A53" s="210" t="s">
        <v>527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</row>
    <row r="54" spans="1:20" x14ac:dyDescent="0.2">
      <c r="A54" s="403"/>
      <c r="B54" s="452" t="s">
        <v>371</v>
      </c>
      <c r="C54" s="443" t="s">
        <v>369</v>
      </c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  <c r="O54" s="444"/>
      <c r="P54" s="444"/>
      <c r="Q54" s="444"/>
      <c r="R54" s="445"/>
      <c r="S54" s="452" t="s">
        <v>384</v>
      </c>
      <c r="T54" s="455" t="s">
        <v>385</v>
      </c>
    </row>
    <row r="55" spans="1:20" x14ac:dyDescent="0.2">
      <c r="A55" s="454"/>
      <c r="B55" s="453"/>
      <c r="C55" s="92">
        <v>0</v>
      </c>
      <c r="D55" s="92">
        <v>0.02</v>
      </c>
      <c r="E55" s="92">
        <v>0.04</v>
      </c>
      <c r="F55" s="93">
        <v>0.1</v>
      </c>
      <c r="G55" s="92">
        <v>0.2</v>
      </c>
      <c r="H55" s="92">
        <v>0.35</v>
      </c>
      <c r="I55" s="92">
        <v>0.5</v>
      </c>
      <c r="J55" s="92">
        <v>0.7</v>
      </c>
      <c r="K55" s="92">
        <v>0.75</v>
      </c>
      <c r="L55" s="92">
        <v>1</v>
      </c>
      <c r="M55" s="92">
        <v>1.5</v>
      </c>
      <c r="N55" s="92">
        <v>2.5</v>
      </c>
      <c r="O55" s="92">
        <v>3.7</v>
      </c>
      <c r="P55" s="92">
        <v>12.5</v>
      </c>
      <c r="Q55" s="358" t="s">
        <v>382</v>
      </c>
      <c r="R55" s="358" t="s">
        <v>383</v>
      </c>
      <c r="S55" s="452"/>
      <c r="T55" s="456"/>
    </row>
    <row r="56" spans="1:20" x14ac:dyDescent="0.2">
      <c r="A56" s="41">
        <v>1</v>
      </c>
      <c r="B56" s="134" t="s">
        <v>431</v>
      </c>
      <c r="C56" s="135">
        <v>742023.27812499995</v>
      </c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35">
        <v>742023.27812499995</v>
      </c>
      <c r="T56" s="157">
        <v>0</v>
      </c>
    </row>
    <row r="57" spans="1:20" x14ac:dyDescent="0.2">
      <c r="A57" s="306">
        <v>2</v>
      </c>
      <c r="B57" s="136" t="s">
        <v>430</v>
      </c>
      <c r="C57" s="137">
        <v>540060.03</v>
      </c>
      <c r="D57" s="137"/>
      <c r="E57" s="137"/>
      <c r="F57" s="137"/>
      <c r="G57" s="137">
        <v>5926187.9291276084</v>
      </c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5">
        <v>6466247.9591276087</v>
      </c>
      <c r="T57" s="137">
        <v>5926187.9291276084</v>
      </c>
    </row>
    <row r="58" spans="1:20" x14ac:dyDescent="0.2">
      <c r="A58" s="306">
        <v>3</v>
      </c>
      <c r="B58" s="136" t="s">
        <v>432</v>
      </c>
      <c r="C58" s="137">
        <v>1510723.5398472222</v>
      </c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5">
        <v>1510723.5398472222</v>
      </c>
      <c r="T58" s="137">
        <v>0</v>
      </c>
    </row>
    <row r="59" spans="1:20" x14ac:dyDescent="0.2">
      <c r="A59" s="306">
        <v>4</v>
      </c>
      <c r="B59" s="136" t="s">
        <v>375</v>
      </c>
      <c r="C59" s="137">
        <v>772113.98564999993</v>
      </c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5">
        <v>772113.98564999993</v>
      </c>
      <c r="T59" s="137">
        <v>0</v>
      </c>
    </row>
    <row r="60" spans="1:20" x14ac:dyDescent="0.2">
      <c r="A60" s="306">
        <v>5</v>
      </c>
      <c r="B60" s="136" t="s">
        <v>372</v>
      </c>
      <c r="C60" s="135">
        <v>0</v>
      </c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5">
        <v>0</v>
      </c>
      <c r="T60" s="137">
        <v>0</v>
      </c>
    </row>
    <row r="61" spans="1:20" x14ac:dyDescent="0.2">
      <c r="A61" s="306">
        <v>6</v>
      </c>
      <c r="B61" s="136" t="s">
        <v>374</v>
      </c>
      <c r="C61" s="137"/>
      <c r="D61" s="137"/>
      <c r="E61" s="137"/>
      <c r="F61" s="137"/>
      <c r="G61" s="137">
        <v>4191150.8921776051</v>
      </c>
      <c r="H61" s="137"/>
      <c r="I61" s="137">
        <v>1324644.0198808354</v>
      </c>
      <c r="J61" s="137"/>
      <c r="K61" s="137"/>
      <c r="L61" s="137"/>
      <c r="M61" s="137"/>
      <c r="N61" s="137"/>
      <c r="O61" s="137"/>
      <c r="P61" s="137"/>
      <c r="Q61" s="137"/>
      <c r="R61" s="137"/>
      <c r="S61" s="135">
        <v>5515794.912058441</v>
      </c>
      <c r="T61" s="137">
        <v>1321427.4913500003</v>
      </c>
    </row>
    <row r="62" spans="1:20" x14ac:dyDescent="0.2">
      <c r="A62" s="306">
        <v>7</v>
      </c>
      <c r="B62" s="136" t="s">
        <v>373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5">
        <v>62794.216370000002</v>
      </c>
      <c r="M62" s="137"/>
      <c r="N62" s="137"/>
      <c r="O62" s="137"/>
      <c r="P62" s="137"/>
      <c r="Q62" s="137"/>
      <c r="R62" s="137"/>
      <c r="S62" s="135">
        <v>62794.216370000002</v>
      </c>
      <c r="T62" s="137">
        <v>62794.216370000002</v>
      </c>
    </row>
    <row r="63" spans="1:20" x14ac:dyDescent="0.2">
      <c r="A63" s="306">
        <v>8</v>
      </c>
      <c r="B63" s="136" t="s">
        <v>377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5">
        <v>0</v>
      </c>
      <c r="T63" s="137">
        <v>0</v>
      </c>
    </row>
    <row r="64" spans="1:20" x14ac:dyDescent="0.2">
      <c r="A64" s="306">
        <v>9</v>
      </c>
      <c r="B64" s="136" t="s">
        <v>433</v>
      </c>
      <c r="C64" s="137"/>
      <c r="D64" s="137"/>
      <c r="E64" s="137"/>
      <c r="F64" s="137"/>
      <c r="G64" s="137"/>
      <c r="H64" s="137">
        <v>91008222.208488986</v>
      </c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5">
        <v>91008222.208488986</v>
      </c>
      <c r="T64" s="137">
        <v>0</v>
      </c>
    </row>
    <row r="65" spans="1:20" x14ac:dyDescent="0.2">
      <c r="A65" s="306">
        <v>10</v>
      </c>
      <c r="B65" s="136" t="s">
        <v>378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>
        <v>45919.325649999999</v>
      </c>
      <c r="M65" s="137"/>
      <c r="N65" s="137"/>
      <c r="O65" s="137"/>
      <c r="P65" s="137"/>
      <c r="Q65" s="137"/>
      <c r="R65" s="137"/>
      <c r="S65" s="135">
        <v>45919.325649999999</v>
      </c>
      <c r="T65" s="137">
        <v>45919.325649999999</v>
      </c>
    </row>
    <row r="66" spans="1:20" x14ac:dyDescent="0.2">
      <c r="A66" s="306">
        <v>11</v>
      </c>
      <c r="B66" s="136" t="s">
        <v>379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5">
        <v>0</v>
      </c>
      <c r="T66" s="137">
        <v>0</v>
      </c>
    </row>
    <row r="67" spans="1:20" x14ac:dyDescent="0.2">
      <c r="A67" s="306">
        <v>12</v>
      </c>
      <c r="B67" s="136" t="s">
        <v>376</v>
      </c>
      <c r="C67" s="137"/>
      <c r="D67" s="137"/>
      <c r="E67" s="137"/>
      <c r="F67" s="135">
        <v>7898052.192452969</v>
      </c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5">
        <v>7898052.192452969</v>
      </c>
      <c r="T67" s="137">
        <v>0</v>
      </c>
    </row>
    <row r="68" spans="1:20" x14ac:dyDescent="0.2">
      <c r="A68" s="306">
        <v>13</v>
      </c>
      <c r="B68" s="136" t="s">
        <v>380</v>
      </c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5">
        <v>0</v>
      </c>
      <c r="T68" s="137">
        <v>0</v>
      </c>
    </row>
    <row r="69" spans="1:20" x14ac:dyDescent="0.2">
      <c r="A69" s="306">
        <v>14</v>
      </c>
      <c r="B69" s="136" t="s">
        <v>381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5">
        <v>0</v>
      </c>
      <c r="T69" s="137">
        <v>0</v>
      </c>
    </row>
    <row r="70" spans="1:20" x14ac:dyDescent="0.2">
      <c r="A70" s="306">
        <v>15</v>
      </c>
      <c r="B70" s="136" t="s">
        <v>149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5">
        <v>0</v>
      </c>
      <c r="T70" s="137">
        <v>0</v>
      </c>
    </row>
    <row r="71" spans="1:20" x14ac:dyDescent="0.2">
      <c r="A71" s="306">
        <v>16</v>
      </c>
      <c r="B71" s="136" t="s">
        <v>386</v>
      </c>
      <c r="C71" s="137"/>
      <c r="D71" s="137"/>
      <c r="E71" s="137"/>
      <c r="F71" s="137"/>
      <c r="G71" s="137"/>
      <c r="H71" s="137"/>
      <c r="I71" s="137"/>
      <c r="J71" s="137"/>
      <c r="K71" s="137"/>
      <c r="L71" s="137">
        <v>18270.051950000001</v>
      </c>
      <c r="M71" s="137"/>
      <c r="N71" s="137">
        <v>20634.138999999999</v>
      </c>
      <c r="O71" s="137"/>
      <c r="P71" s="137"/>
      <c r="Q71" s="137"/>
      <c r="R71" s="137"/>
      <c r="S71" s="135">
        <v>38904.190950000004</v>
      </c>
      <c r="T71" s="137">
        <v>38904.190950000004</v>
      </c>
    </row>
    <row r="72" spans="1:20" x14ac:dyDescent="0.2">
      <c r="A72" s="96">
        <v>17</v>
      </c>
      <c r="B72" s="96" t="s">
        <v>434</v>
      </c>
      <c r="C72" s="108">
        <f t="shared" ref="C72:T72" si="2">SUM(C56:C71)</f>
        <v>3564920.8336222218</v>
      </c>
      <c r="D72" s="108">
        <f t="shared" si="2"/>
        <v>0</v>
      </c>
      <c r="E72" s="108">
        <f t="shared" si="2"/>
        <v>0</v>
      </c>
      <c r="F72" s="108">
        <f t="shared" si="2"/>
        <v>7898052.192452969</v>
      </c>
      <c r="G72" s="108">
        <f t="shared" si="2"/>
        <v>10117338.821305213</v>
      </c>
      <c r="H72" s="108">
        <f t="shared" si="2"/>
        <v>91008222.208488986</v>
      </c>
      <c r="I72" s="108">
        <f t="shared" si="2"/>
        <v>1324644.0198808354</v>
      </c>
      <c r="J72" s="108">
        <f t="shared" si="2"/>
        <v>0</v>
      </c>
      <c r="K72" s="108">
        <f t="shared" si="2"/>
        <v>0</v>
      </c>
      <c r="L72" s="108">
        <f t="shared" si="2"/>
        <v>126983.59396999999</v>
      </c>
      <c r="M72" s="108">
        <f t="shared" si="2"/>
        <v>0</v>
      </c>
      <c r="N72" s="108">
        <f t="shared" si="2"/>
        <v>20634.138999999999</v>
      </c>
      <c r="O72" s="108">
        <f t="shared" si="2"/>
        <v>0</v>
      </c>
      <c r="P72" s="108">
        <f t="shared" si="2"/>
        <v>0</v>
      </c>
      <c r="Q72" s="108">
        <f t="shared" si="2"/>
        <v>0</v>
      </c>
      <c r="R72" s="108">
        <f t="shared" si="2"/>
        <v>0</v>
      </c>
      <c r="S72" s="108">
        <f t="shared" si="2"/>
        <v>114060795.80872023</v>
      </c>
      <c r="T72" s="108">
        <f t="shared" si="2"/>
        <v>7395233.1534476075</v>
      </c>
    </row>
  </sheetData>
  <mergeCells count="16">
    <mergeCell ref="C54:R54"/>
    <mergeCell ref="B54:B55"/>
    <mergeCell ref="A54:A55"/>
    <mergeCell ref="S54:S55"/>
    <mergeCell ref="T54:T55"/>
    <mergeCell ref="A31:A32"/>
    <mergeCell ref="B31:B32"/>
    <mergeCell ref="C31:R31"/>
    <mergeCell ref="S31:S32"/>
    <mergeCell ref="T31:T32"/>
    <mergeCell ref="A1:N2"/>
    <mergeCell ref="S8:S9"/>
    <mergeCell ref="T8:T9"/>
    <mergeCell ref="A8:A9"/>
    <mergeCell ref="B8:B9"/>
    <mergeCell ref="C8:R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EF770-57BC-4C5D-8771-41EA32758B90}">
  <dimension ref="A1:N57"/>
  <sheetViews>
    <sheetView showGridLines="0" workbookViewId="0">
      <selection activeCell="G19" sqref="G19"/>
    </sheetView>
  </sheetViews>
  <sheetFormatPr baseColWidth="10" defaultRowHeight="14.25" x14ac:dyDescent="0.2"/>
  <cols>
    <col min="1" max="1" width="8.77734375" bestFit="1" customWidth="1"/>
    <col min="2" max="2" width="157.109375" style="83" bestFit="1" customWidth="1"/>
    <col min="3" max="3" width="12.6640625" bestFit="1" customWidth="1"/>
  </cols>
  <sheetData>
    <row r="1" spans="1:14" x14ac:dyDescent="0.2">
      <c r="A1" s="368" t="s">
        <v>514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4" x14ac:dyDescent="0.2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</row>
    <row r="3" spans="1:14" x14ac:dyDescent="0.2">
      <c r="A3" s="17" t="s">
        <v>677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6" spans="1:14" x14ac:dyDescent="0.2">
      <c r="A6" s="200">
        <f>Dato</f>
        <v>44834</v>
      </c>
      <c r="B6" s="16"/>
      <c r="C6" s="7"/>
    </row>
    <row r="7" spans="1:14" x14ac:dyDescent="0.2">
      <c r="A7" s="382" t="s">
        <v>527</v>
      </c>
      <c r="B7" s="382"/>
      <c r="C7" s="382"/>
      <c r="D7" s="382"/>
      <c r="E7" s="382"/>
      <c r="F7" s="382"/>
      <c r="G7" s="382"/>
      <c r="H7" s="382"/>
      <c r="I7" s="382"/>
      <c r="J7" s="382"/>
    </row>
    <row r="8" spans="1:14" ht="14.25" customHeight="1" x14ac:dyDescent="0.2">
      <c r="A8" s="176" t="s">
        <v>344</v>
      </c>
      <c r="B8" s="179"/>
      <c r="C8" s="178" t="s">
        <v>388</v>
      </c>
    </row>
    <row r="9" spans="1:14" x14ac:dyDescent="0.2">
      <c r="A9" s="29">
        <v>1</v>
      </c>
      <c r="B9" s="201" t="s">
        <v>389</v>
      </c>
      <c r="C9" s="35">
        <v>124236018.60794005</v>
      </c>
    </row>
    <row r="10" spans="1:14" x14ac:dyDescent="0.2">
      <c r="A10" s="3">
        <v>2</v>
      </c>
      <c r="B10" s="202" t="s">
        <v>390</v>
      </c>
      <c r="C10" s="13">
        <v>0</v>
      </c>
    </row>
    <row r="11" spans="1:14" x14ac:dyDescent="0.2">
      <c r="A11" s="203">
        <v>3</v>
      </c>
      <c r="B11" s="330" t="s">
        <v>609</v>
      </c>
      <c r="C11" s="13">
        <v>0</v>
      </c>
    </row>
    <row r="12" spans="1:14" x14ac:dyDescent="0.2">
      <c r="A12" s="203">
        <v>4</v>
      </c>
      <c r="B12" s="330" t="s">
        <v>610</v>
      </c>
      <c r="C12" s="13">
        <v>0</v>
      </c>
    </row>
    <row r="13" spans="1:14" x14ac:dyDescent="0.2">
      <c r="A13" s="203">
        <v>5</v>
      </c>
      <c r="B13" s="330" t="s">
        <v>611</v>
      </c>
      <c r="C13" s="13">
        <v>0</v>
      </c>
    </row>
    <row r="14" spans="1:14" x14ac:dyDescent="0.2">
      <c r="A14" s="203">
        <v>6</v>
      </c>
      <c r="B14" s="330" t="s">
        <v>612</v>
      </c>
      <c r="C14" s="242">
        <v>0</v>
      </c>
    </row>
    <row r="15" spans="1:14" x14ac:dyDescent="0.2">
      <c r="A15" s="203">
        <v>7</v>
      </c>
      <c r="B15" s="330" t="s">
        <v>613</v>
      </c>
      <c r="C15" s="242">
        <v>0</v>
      </c>
    </row>
    <row r="16" spans="1:14" x14ac:dyDescent="0.2">
      <c r="A16" s="203">
        <v>8</v>
      </c>
      <c r="B16" s="330" t="s">
        <v>614</v>
      </c>
      <c r="C16" s="243">
        <v>-315850.63313169125</v>
      </c>
    </row>
    <row r="17" spans="1:10" x14ac:dyDescent="0.2">
      <c r="A17" s="203">
        <v>9</v>
      </c>
      <c r="B17" s="330" t="s">
        <v>615</v>
      </c>
      <c r="C17" s="243">
        <v>0</v>
      </c>
    </row>
    <row r="18" spans="1:10" x14ac:dyDescent="0.2">
      <c r="A18" s="203">
        <v>10</v>
      </c>
      <c r="B18" s="330" t="s">
        <v>616</v>
      </c>
      <c r="C18" s="243">
        <v>1800129.9067099998</v>
      </c>
    </row>
    <row r="19" spans="1:10" x14ac:dyDescent="0.2">
      <c r="A19" s="203">
        <v>11</v>
      </c>
      <c r="B19" s="330" t="s">
        <v>617</v>
      </c>
      <c r="C19" s="243">
        <v>0</v>
      </c>
    </row>
    <row r="20" spans="1:10" x14ac:dyDescent="0.2">
      <c r="A20" s="3">
        <v>12</v>
      </c>
      <c r="B20" s="331" t="s">
        <v>391</v>
      </c>
      <c r="C20" s="241">
        <v>-1646354.0960955173</v>
      </c>
    </row>
    <row r="21" spans="1:10" x14ac:dyDescent="0.2">
      <c r="A21" s="11">
        <v>13</v>
      </c>
      <c r="B21" s="192" t="s">
        <v>392</v>
      </c>
      <c r="C21" s="84">
        <v>124073943.78542283</v>
      </c>
    </row>
    <row r="24" spans="1:10" x14ac:dyDescent="0.2">
      <c r="A24" s="200">
        <v>44742</v>
      </c>
      <c r="B24" s="16"/>
      <c r="C24" s="7"/>
      <c r="D24" s="291"/>
      <c r="E24" s="291"/>
      <c r="F24" s="291"/>
      <c r="G24" s="291"/>
      <c r="H24" s="291"/>
      <c r="I24" s="291"/>
      <c r="J24" s="291"/>
    </row>
    <row r="25" spans="1:10" x14ac:dyDescent="0.2">
      <c r="A25" s="382" t="s">
        <v>527</v>
      </c>
      <c r="B25" s="382"/>
      <c r="C25" s="382"/>
      <c r="D25" s="382"/>
      <c r="E25" s="382"/>
      <c r="F25" s="382"/>
      <c r="G25" s="382"/>
      <c r="H25" s="382"/>
      <c r="I25" s="382"/>
      <c r="J25" s="382"/>
    </row>
    <row r="26" spans="1:10" x14ac:dyDescent="0.2">
      <c r="A26" s="342" t="s">
        <v>344</v>
      </c>
      <c r="B26" s="357"/>
      <c r="C26" s="344" t="s">
        <v>388</v>
      </c>
      <c r="D26" s="291"/>
      <c r="E26" s="291"/>
      <c r="F26" s="291"/>
      <c r="G26" s="291"/>
      <c r="H26" s="291"/>
      <c r="I26" s="291"/>
      <c r="J26" s="291"/>
    </row>
    <row r="27" spans="1:10" x14ac:dyDescent="0.2">
      <c r="A27" s="29">
        <v>1</v>
      </c>
      <c r="B27" s="201" t="s">
        <v>389</v>
      </c>
      <c r="C27" s="35">
        <v>120497354.56086999</v>
      </c>
      <c r="D27" s="291"/>
      <c r="E27" s="291"/>
      <c r="F27" s="291"/>
      <c r="G27" s="291"/>
      <c r="H27" s="291"/>
      <c r="I27" s="291"/>
      <c r="J27" s="291"/>
    </row>
    <row r="28" spans="1:10" x14ac:dyDescent="0.2">
      <c r="A28" s="3">
        <v>2</v>
      </c>
      <c r="B28" s="202" t="s">
        <v>390</v>
      </c>
      <c r="C28" s="13">
        <v>0</v>
      </c>
      <c r="D28" s="291"/>
      <c r="E28" s="291"/>
      <c r="F28" s="291"/>
      <c r="G28" s="291"/>
      <c r="H28" s="291"/>
      <c r="I28" s="291"/>
      <c r="J28" s="291"/>
    </row>
    <row r="29" spans="1:10" x14ac:dyDescent="0.2">
      <c r="A29" s="203">
        <v>3</v>
      </c>
      <c r="B29" s="330" t="s">
        <v>609</v>
      </c>
      <c r="C29" s="13">
        <v>0</v>
      </c>
      <c r="D29" s="291"/>
      <c r="E29" s="291"/>
      <c r="F29" s="291"/>
      <c r="G29" s="291"/>
      <c r="H29" s="291"/>
      <c r="I29" s="291"/>
      <c r="J29" s="291"/>
    </row>
    <row r="30" spans="1:10" x14ac:dyDescent="0.2">
      <c r="A30" s="203">
        <v>4</v>
      </c>
      <c r="B30" s="330" t="s">
        <v>610</v>
      </c>
      <c r="C30" s="13">
        <v>0</v>
      </c>
      <c r="D30" s="291"/>
      <c r="E30" s="291"/>
      <c r="F30" s="291"/>
      <c r="G30" s="291"/>
      <c r="H30" s="291"/>
      <c r="I30" s="291"/>
      <c r="J30" s="291"/>
    </row>
    <row r="31" spans="1:10" x14ac:dyDescent="0.2">
      <c r="A31" s="203">
        <v>5</v>
      </c>
      <c r="B31" s="330" t="s">
        <v>611</v>
      </c>
      <c r="C31" s="13">
        <v>0</v>
      </c>
      <c r="D31" s="291"/>
      <c r="E31" s="291"/>
      <c r="F31" s="291"/>
      <c r="G31" s="291"/>
      <c r="H31" s="291"/>
      <c r="I31" s="291"/>
      <c r="J31" s="291"/>
    </row>
    <row r="32" spans="1:10" x14ac:dyDescent="0.2">
      <c r="A32" s="203">
        <v>6</v>
      </c>
      <c r="B32" s="330" t="s">
        <v>612</v>
      </c>
      <c r="C32" s="242">
        <v>0</v>
      </c>
      <c r="D32" s="291"/>
      <c r="E32" s="291"/>
      <c r="F32" s="291"/>
      <c r="G32" s="291"/>
      <c r="H32" s="291"/>
      <c r="I32" s="291"/>
      <c r="J32" s="291"/>
    </row>
    <row r="33" spans="1:10" x14ac:dyDescent="0.2">
      <c r="A33" s="203">
        <v>7</v>
      </c>
      <c r="B33" s="330" t="s">
        <v>613</v>
      </c>
      <c r="C33" s="242">
        <v>0</v>
      </c>
      <c r="D33" s="291"/>
      <c r="E33" s="291"/>
      <c r="F33" s="291"/>
      <c r="G33" s="291"/>
      <c r="H33" s="291"/>
      <c r="I33" s="291"/>
      <c r="J33" s="291"/>
    </row>
    <row r="34" spans="1:10" x14ac:dyDescent="0.2">
      <c r="A34" s="203">
        <v>8</v>
      </c>
      <c r="B34" s="330" t="s">
        <v>614</v>
      </c>
      <c r="C34" s="243">
        <v>1287083.8461420797</v>
      </c>
      <c r="D34" s="291"/>
      <c r="E34" s="291"/>
      <c r="F34" s="291"/>
      <c r="G34" s="291"/>
      <c r="H34" s="291"/>
      <c r="I34" s="291"/>
      <c r="J34" s="291"/>
    </row>
    <row r="35" spans="1:10" x14ac:dyDescent="0.2">
      <c r="A35" s="203">
        <v>9</v>
      </c>
      <c r="B35" s="330" t="s">
        <v>615</v>
      </c>
      <c r="C35" s="243">
        <v>1001648.9718764939</v>
      </c>
      <c r="D35" s="291"/>
      <c r="E35" s="291"/>
      <c r="F35" s="291"/>
      <c r="G35" s="291"/>
      <c r="H35" s="291"/>
      <c r="I35" s="291"/>
      <c r="J35" s="291"/>
    </row>
    <row r="36" spans="1:10" x14ac:dyDescent="0.2">
      <c r="A36" s="203">
        <v>10</v>
      </c>
      <c r="B36" s="330" t="s">
        <v>616</v>
      </c>
      <c r="C36" s="243">
        <v>1847044.909312</v>
      </c>
      <c r="D36" s="291"/>
      <c r="E36" s="291"/>
      <c r="F36" s="291"/>
      <c r="G36" s="291"/>
      <c r="H36" s="291"/>
      <c r="I36" s="291"/>
      <c r="J36" s="291"/>
    </row>
    <row r="37" spans="1:10" x14ac:dyDescent="0.2">
      <c r="A37" s="203">
        <v>11</v>
      </c>
      <c r="B37" s="330" t="s">
        <v>617</v>
      </c>
      <c r="C37" s="243">
        <v>0</v>
      </c>
      <c r="D37" s="291"/>
      <c r="E37" s="291"/>
      <c r="F37" s="291"/>
      <c r="G37" s="291"/>
      <c r="H37" s="291"/>
      <c r="I37" s="291"/>
      <c r="J37" s="291"/>
    </row>
    <row r="38" spans="1:10" x14ac:dyDescent="0.2">
      <c r="A38" s="3">
        <v>12</v>
      </c>
      <c r="B38" s="331" t="s">
        <v>391</v>
      </c>
      <c r="C38" s="241">
        <v>-2689753.886315763</v>
      </c>
      <c r="D38" s="291"/>
      <c r="E38" s="291"/>
      <c r="F38" s="291"/>
      <c r="G38" s="291"/>
      <c r="H38" s="291"/>
      <c r="I38" s="291"/>
      <c r="J38" s="291"/>
    </row>
    <row r="39" spans="1:10" x14ac:dyDescent="0.2">
      <c r="A39" s="11">
        <v>13</v>
      </c>
      <c r="B39" s="192" t="s">
        <v>392</v>
      </c>
      <c r="C39" s="84">
        <v>121943378.40188479</v>
      </c>
      <c r="D39" s="291"/>
      <c r="E39" s="291"/>
      <c r="F39" s="291"/>
      <c r="G39" s="291"/>
      <c r="H39" s="291"/>
      <c r="I39" s="291"/>
      <c r="J39" s="291"/>
    </row>
    <row r="42" spans="1:10" x14ac:dyDescent="0.2">
      <c r="A42" s="200">
        <v>44651</v>
      </c>
      <c r="B42" s="16"/>
      <c r="C42" s="7"/>
    </row>
    <row r="43" spans="1:10" x14ac:dyDescent="0.2">
      <c r="A43" s="382" t="s">
        <v>527</v>
      </c>
      <c r="B43" s="382"/>
      <c r="C43" s="382"/>
      <c r="D43" s="382"/>
      <c r="E43" s="382"/>
      <c r="F43" s="382"/>
      <c r="G43" s="382"/>
      <c r="H43" s="382"/>
      <c r="I43" s="382"/>
      <c r="J43" s="382"/>
    </row>
    <row r="44" spans="1:10" x14ac:dyDescent="0.2">
      <c r="A44" s="215" t="s">
        <v>344</v>
      </c>
      <c r="B44" s="218"/>
      <c r="C44" s="217" t="s">
        <v>388</v>
      </c>
    </row>
    <row r="45" spans="1:10" x14ac:dyDescent="0.2">
      <c r="A45" s="29">
        <v>1</v>
      </c>
      <c r="B45" s="201" t="s">
        <v>389</v>
      </c>
      <c r="C45" s="35">
        <v>114159827</v>
      </c>
    </row>
    <row r="46" spans="1:10" x14ac:dyDescent="0.2">
      <c r="A46" s="3">
        <v>2</v>
      </c>
      <c r="B46" s="202" t="s">
        <v>390</v>
      </c>
      <c r="C46" s="13">
        <v>0</v>
      </c>
    </row>
    <row r="47" spans="1:10" x14ac:dyDescent="0.2">
      <c r="A47" s="203">
        <v>3</v>
      </c>
      <c r="B47" s="330" t="s">
        <v>609</v>
      </c>
      <c r="C47" s="13">
        <v>0</v>
      </c>
    </row>
    <row r="48" spans="1:10" x14ac:dyDescent="0.2">
      <c r="A48" s="203">
        <v>4</v>
      </c>
      <c r="B48" s="330" t="s">
        <v>610</v>
      </c>
      <c r="C48" s="13">
        <v>0</v>
      </c>
    </row>
    <row r="49" spans="1:3" x14ac:dyDescent="0.2">
      <c r="A49" s="203">
        <v>5</v>
      </c>
      <c r="B49" s="330" t="s">
        <v>611</v>
      </c>
      <c r="C49" s="13">
        <v>0</v>
      </c>
    </row>
    <row r="50" spans="1:3" x14ac:dyDescent="0.2">
      <c r="A50" s="203">
        <v>6</v>
      </c>
      <c r="B50" s="330" t="s">
        <v>612</v>
      </c>
      <c r="C50" s="242">
        <v>0</v>
      </c>
    </row>
    <row r="51" spans="1:3" x14ac:dyDescent="0.2">
      <c r="A51" s="203">
        <v>7</v>
      </c>
      <c r="B51" s="330" t="s">
        <v>613</v>
      </c>
      <c r="C51" s="242">
        <v>0</v>
      </c>
    </row>
    <row r="52" spans="1:3" x14ac:dyDescent="0.2">
      <c r="A52" s="203">
        <v>8</v>
      </c>
      <c r="B52" s="330" t="s">
        <v>614</v>
      </c>
      <c r="C52" s="13">
        <v>257965.12269744277</v>
      </c>
    </row>
    <row r="53" spans="1:3" x14ac:dyDescent="0.2">
      <c r="A53" s="203">
        <v>9</v>
      </c>
      <c r="B53" s="330" t="s">
        <v>615</v>
      </c>
      <c r="C53" s="243">
        <v>0</v>
      </c>
    </row>
    <row r="54" spans="1:3" x14ac:dyDescent="0.2">
      <c r="A54" s="203">
        <v>10</v>
      </c>
      <c r="B54" s="330" t="s">
        <v>616</v>
      </c>
      <c r="C54" s="243">
        <v>1486481</v>
      </c>
    </row>
    <row r="55" spans="1:3" x14ac:dyDescent="0.2">
      <c r="A55" s="203">
        <v>11</v>
      </c>
      <c r="B55" s="330" t="s">
        <v>617</v>
      </c>
      <c r="C55" s="243">
        <v>0</v>
      </c>
    </row>
    <row r="56" spans="1:3" x14ac:dyDescent="0.2">
      <c r="A56" s="3">
        <v>12</v>
      </c>
      <c r="B56" s="202" t="s">
        <v>391</v>
      </c>
      <c r="C56" s="241">
        <v>982210.95875780284</v>
      </c>
    </row>
    <row r="57" spans="1:3" x14ac:dyDescent="0.2">
      <c r="A57" s="11">
        <v>13</v>
      </c>
      <c r="B57" s="192" t="s">
        <v>392</v>
      </c>
      <c r="C57" s="84">
        <f>C45+C52+C54+C56</f>
        <v>116886484.08145525</v>
      </c>
    </row>
  </sheetData>
  <mergeCells count="4">
    <mergeCell ref="A1:N2"/>
    <mergeCell ref="A7:J7"/>
    <mergeCell ref="A43:J43"/>
    <mergeCell ref="A25:J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1F7CB8AD081E4C86C80E18207AE75E" ma:contentTypeVersion="8" ma:contentTypeDescription="Opprett et nytt dokument." ma:contentTypeScope="" ma:versionID="eb69169c3bb502240b8f3c7ac2ef3fe0">
  <xsd:schema xmlns:xsd="http://www.w3.org/2001/XMLSchema" xmlns:xs="http://www.w3.org/2001/XMLSchema" xmlns:p="http://schemas.microsoft.com/office/2006/metadata/properties" xmlns:ns2="fb01cd13-81db-4f45-a94a-b394074e628f" xmlns:ns3="d690bf12-da3c-4b6f-a186-e9ce14853162" targetNamespace="http://schemas.microsoft.com/office/2006/metadata/properties" ma:root="true" ma:fieldsID="69237cf5b1673f815c3e60162b8ff533" ns2:_="" ns3:_="">
    <xsd:import namespace="fb01cd13-81db-4f45-a94a-b394074e628f"/>
    <xsd:import namespace="d690bf12-da3c-4b6f-a186-e9ce1485316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1cd13-81db-4f45-a94a-b394074e62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0bf12-da3c-4b6f-a186-e9ce148531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645726-BC93-4055-B831-217F7345EB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2BA8F1-81A7-40B9-9F37-B69234BB0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1cd13-81db-4f45-a94a-b394074e628f"/>
    <ds:schemaRef ds:uri="d690bf12-da3c-4b6f-a186-e9ce148531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5300A6-1CF8-4BEF-8123-2CB00F583E08}">
  <ds:schemaRefs>
    <ds:schemaRef ds:uri="http://schemas.microsoft.com/office/2006/metadata/properties"/>
    <ds:schemaRef ds:uri="d690bf12-da3c-4b6f-a186-e9ce14853162"/>
    <ds:schemaRef ds:uri="http://www.w3.org/XML/1998/namespace"/>
    <ds:schemaRef ds:uri="fb01cd13-81db-4f45-a94a-b394074e628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Navngitte områder</vt:lpstr>
      </vt:variant>
      <vt:variant>
        <vt:i4>1</vt:i4>
      </vt:variant>
    </vt:vector>
  </HeadingPairs>
  <TitlesOfParts>
    <vt:vector size="17" baseType="lpstr">
      <vt:lpstr>Innholdsfortegnelse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#10</vt:lpstr>
      <vt:lpstr>#11</vt:lpstr>
      <vt:lpstr>#12</vt:lpstr>
      <vt:lpstr>#13</vt:lpstr>
      <vt:lpstr>#14</vt:lpstr>
      <vt:lpstr>#15</vt:lpstr>
      <vt:lpstr>Dato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2015-06-05T18:19:34Z</dcterms:created>
  <dcterms:modified xsi:type="dcterms:W3CDTF">2022-11-14T14:42:06Z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0x0101005F1F7CB8AD081E4C86C80E18207AE75E</vt:lpwstr>
  </property>
  <property fmtid="{D5CDD505-2E9C-101B-9397-08002B2CF9AE}" pid="3" name="Order">
    <vt:r8>100</vt:r8>
  </property>
</Properties>
</file>