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2006" documentId="13_ncr:1_{E4E72672-0E54-408F-8407-06542829ECFF}" xr6:coauthVersionLast="47" xr6:coauthVersionMax="47" xr10:uidLastSave="{209BD53B-F0D3-49CD-847E-E574142C4786}"/>
  <bookViews>
    <workbookView xWindow="38280" yWindow="-120" windowWidth="38640" windowHeight="21240" xr2:uid="{00000000-000D-0000-FFFF-FFFF00000000}"/>
  </bookViews>
  <sheets>
    <sheet name="Table of contents" sheetId="1" r:id="rId1"/>
    <sheet name="#1" sheetId="11" r:id="rId2"/>
    <sheet name="# 2" sheetId="2" r:id="rId3"/>
    <sheet name="# 3" sheetId="3" r:id="rId4"/>
    <sheet name="#4" sheetId="4" r:id="rId5"/>
    <sheet name="#5" sheetId="13" r:id="rId6"/>
    <sheet name="#6" sheetId="5" r:id="rId7"/>
    <sheet name="#7" sheetId="10" r:id="rId8"/>
    <sheet name="#8" sheetId="6" r:id="rId9"/>
    <sheet name="#9" sheetId="14" r:id="rId10"/>
    <sheet name="#10" sheetId="7" r:id="rId11"/>
    <sheet name="#11" sheetId="15" r:id="rId12"/>
    <sheet name="#12" sheetId="8" r:id="rId13"/>
    <sheet name="#13" sheetId="17" r:id="rId14"/>
    <sheet name="#14" sheetId="16" r:id="rId15"/>
    <sheet name="#15" sheetId="9" r:id="rId16"/>
  </sheets>
  <definedNames>
    <definedName name="AsOfDate">'Table of contents'!$A$6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7" l="1"/>
  <c r="T49" i="10"/>
  <c r="S49" i="10"/>
  <c r="N49" i="10"/>
  <c r="L49" i="10"/>
  <c r="I49" i="10"/>
  <c r="H49" i="10"/>
  <c r="G49" i="10"/>
  <c r="F49" i="10"/>
  <c r="C49" i="10"/>
  <c r="G51" i="5"/>
  <c r="F51" i="5"/>
  <c r="E51" i="5"/>
  <c r="D51" i="5"/>
  <c r="C51" i="5"/>
  <c r="C20" i="4"/>
  <c r="I20" i="4"/>
  <c r="L20" i="4"/>
  <c r="N20" i="4"/>
  <c r="N37" i="4"/>
  <c r="L37" i="4"/>
  <c r="I37" i="4"/>
  <c r="C37" i="4"/>
  <c r="G10" i="7"/>
  <c r="I44" i="15" l="1"/>
  <c r="I37" i="15"/>
  <c r="I25" i="15"/>
  <c r="I23" i="15"/>
  <c r="I45" i="15" l="1"/>
  <c r="E50" i="14"/>
  <c r="E49" i="14"/>
  <c r="C37" i="11" l="1"/>
  <c r="C38" i="11"/>
  <c r="C41" i="11"/>
  <c r="C57" i="6" l="1"/>
  <c r="T72" i="10"/>
  <c r="S72" i="10"/>
  <c r="N72" i="10"/>
  <c r="L72" i="10"/>
  <c r="I72" i="10"/>
  <c r="H72" i="10"/>
  <c r="G72" i="10"/>
  <c r="F72" i="10"/>
  <c r="C72" i="10"/>
  <c r="G75" i="5"/>
  <c r="F75" i="5"/>
  <c r="E75" i="5"/>
  <c r="D75" i="5"/>
  <c r="C75" i="5"/>
  <c r="L54" i="4"/>
  <c r="I54" i="4"/>
  <c r="C54" i="4"/>
  <c r="A6" i="16" l="1"/>
  <c r="A6" i="17"/>
  <c r="A6" i="13"/>
  <c r="G27" i="5" l="1"/>
  <c r="F27" i="5"/>
  <c r="E27" i="5"/>
  <c r="D27" i="5"/>
  <c r="C27" i="5"/>
  <c r="E10" i="1" l="1"/>
  <c r="E11" i="1"/>
  <c r="E12" i="1"/>
  <c r="E13" i="1"/>
  <c r="E14" i="1"/>
  <c r="E15" i="1"/>
  <c r="E16" i="1"/>
  <c r="E17" i="1"/>
  <c r="E18" i="1"/>
  <c r="E19" i="1"/>
  <c r="E20" i="1"/>
  <c r="E21" i="1"/>
  <c r="E22" i="1"/>
  <c r="E9" i="1"/>
  <c r="A6" i="10" l="1"/>
  <c r="T26" i="10"/>
  <c r="S26" i="10"/>
  <c r="N26" i="10"/>
  <c r="L26" i="10"/>
  <c r="I26" i="10"/>
  <c r="H26" i="10"/>
  <c r="G26" i="10"/>
  <c r="F26" i="10"/>
  <c r="C26" i="10"/>
  <c r="A11" i="9" l="1"/>
  <c r="A6" i="8" l="1"/>
  <c r="A7" i="7"/>
  <c r="A6" i="6"/>
  <c r="A6" i="5"/>
  <c r="A6" i="4"/>
  <c r="A6" i="2"/>
</calcChain>
</file>

<file path=xl/sharedStrings.xml><?xml version="1.0" encoding="utf-8"?>
<sst xmlns="http://schemas.openxmlformats.org/spreadsheetml/2006/main" count="1566" uniqueCount="693">
  <si>
    <t>Issuer</t>
  </si>
  <si>
    <t>Eika Boligkreditt AS</t>
  </si>
  <si>
    <t>Unique identifier (eg CUSIP, ISIN or Bloomberg identifier for private placement)</t>
  </si>
  <si>
    <t>NO0010814924</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</si>
  <si>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</si>
  <si>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</si>
  <si>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</si>
  <si>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</si>
  <si>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</si>
  <si>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</si>
  <si>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</si>
  <si>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</si>
  <si>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</si>
  <si>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</si>
  <si>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</si>
  <si>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</si>
  <si>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</si>
  <si>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</si>
  <si>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</si>
  <si>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</si>
  <si>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</si>
  <si>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</si>
  <si>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</si>
  <si>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</si>
  <si>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</si>
  <si>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</si>
  <si>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</si>
  <si>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</si>
  <si>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2 February 2018</t>
  </si>
  <si>
    <t>30 October 2018</t>
  </si>
  <si>
    <t>Perpetual or dated</t>
  </si>
  <si>
    <t>Perpetual</t>
  </si>
  <si>
    <t>Dated</t>
  </si>
  <si>
    <t>Original maturity date</t>
  </si>
  <si>
    <t>2 February 2028</t>
  </si>
  <si>
    <t>Issuer call subject to prior supervisory approval</t>
  </si>
  <si>
    <t>Yes</t>
  </si>
  <si>
    <t>Optional call date, contingent call dates and redemption amount</t>
  </si>
  <si>
    <t>Ordinary call: 2 February 2023. Regulatory call: Referring to the loan agreements section 4.6.3.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</si>
  <si>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</si>
  <si>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</si>
  <si>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</si>
  <si>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</si>
  <si>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</si>
  <si>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</si>
  <si>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</si>
  <si>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</si>
  <si>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+ 3.15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</si>
  <si>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</si>
  <si>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</si>
  <si>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</si>
  <si>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</si>
  <si>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</si>
  <si>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</si>
  <si>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</si>
  <si>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</si>
  <si>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</si>
  <si>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</si>
  <si>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</si>
  <si>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</si>
  <si>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</si>
  <si>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</si>
  <si>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</si>
  <si>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</si>
  <si>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</si>
  <si>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</si>
  <si>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</si>
  <si>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</si>
  <si>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</si>
  <si>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</si>
  <si>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</si>
  <si>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</si>
  <si>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</si>
  <si>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</si>
  <si>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</si>
  <si>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</si>
  <si>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</si>
  <si>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</si>
  <si>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</si>
  <si>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</si>
  <si>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</si>
  <si>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</si>
  <si>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</si>
  <si>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</si>
  <si>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</si>
  <si>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</si>
  <si>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</si>
  <si>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</si>
  <si>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</si>
  <si>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</si>
  <si>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</si>
  <si>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</si>
  <si>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</si>
  <si>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</si>
  <si>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</si>
  <si>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</si>
  <si>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</si>
  <si>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</si>
  <si>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</si>
  <si>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</si>
  <si>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</si>
  <si>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</si>
  <si>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</si>
  <si>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</si>
  <si>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</si>
  <si>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</si>
  <si>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</si>
  <si>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</si>
  <si>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</si>
  <si>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</si>
  <si>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</si>
  <si>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</si>
  <si>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</si>
  <si>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</si>
  <si>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</si>
  <si>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</si>
  <si>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</si>
  <si>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</si>
  <si>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</si>
  <si>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</si>
  <si>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</si>
  <si>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</si>
  <si>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</si>
  <si>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</si>
  <si>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</si>
  <si>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</si>
  <si>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</si>
  <si>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</si>
  <si>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</si>
  <si>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</si>
  <si>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</si>
  <si>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</si>
  <si>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</si>
  <si>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</si>
  <si>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</si>
  <si>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</si>
  <si>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</si>
  <si>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</si>
  <si>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</si>
  <si>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</si>
  <si>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</si>
  <si>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</si>
  <si>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</si>
  <si>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</si>
  <si>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</si>
  <si>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</si>
  <si>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</si>
  <si>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</si>
  <si>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</si>
  <si>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</si>
  <si>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</si>
  <si>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</si>
  <si>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</si>
  <si>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</si>
  <si>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</si>
  <si>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</si>
  <si>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</si>
  <si>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</si>
  <si>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</si>
  <si>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</si>
  <si>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</si>
  <si>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</si>
  <si>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</si>
  <si>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</si>
  <si>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</si>
  <si>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</si>
  <si>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</si>
  <si>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</si>
  <si>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</si>
  <si>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</si>
  <si>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</si>
  <si>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</si>
  <si>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</si>
  <si>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</si>
  <si>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</si>
  <si>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</si>
  <si>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</si>
  <si>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</si>
  <si>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</si>
  <si>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</si>
  <si>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</si>
  <si>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</si>
  <si>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</si>
  <si>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</si>
  <si>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</si>
  <si>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</si>
  <si>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</si>
  <si>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</si>
  <si>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</si>
  <si>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</si>
  <si>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</si>
  <si>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</si>
  <si>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</si>
  <si>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</si>
  <si>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</si>
  <si>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</si>
  <si>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</si>
  <si>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</si>
  <si>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</si>
  <si>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</si>
  <si>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</si>
  <si>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</si>
  <si>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</si>
  <si>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</si>
  <si>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</si>
  <si>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</si>
  <si>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</si>
  <si>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</si>
  <si>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</si>
  <si>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</si>
  <si>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</si>
  <si>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</si>
  <si>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</si>
  <si>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</si>
  <si>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</si>
  <si>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</si>
  <si>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</si>
  <si>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</si>
  <si>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</si>
  <si>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</si>
  <si>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</si>
  <si>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</si>
  <si>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</si>
  <si>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</si>
  <si>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</si>
  <si>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</si>
  <si>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</si>
  <si>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</si>
  <si>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</si>
  <si>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</si>
  <si>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</si>
  <si>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</si>
  <si>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</si>
  <si>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</si>
  <si>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</si>
  <si>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</si>
  <si>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</si>
  <si>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</si>
  <si>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</si>
  <si>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</si>
  <si>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</si>
  <si>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</si>
  <si>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</si>
  <si>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</si>
  <si>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</si>
  <si>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</si>
  <si>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</si>
  <si>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</si>
  <si>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</si>
  <si>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</si>
  <si>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</si>
  <si>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</si>
  <si>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</si>
  <si>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</si>
  <si>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</si>
  <si>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</si>
  <si>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</si>
  <si>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</si>
  <si>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</si>
  <si>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</si>
  <si>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</si>
  <si>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</si>
  <si>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</si>
  <si>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</si>
  <si>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</si>
  <si>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</si>
  <si>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</si>
  <si>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</si>
  <si>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</si>
  <si>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</si>
  <si>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</si>
  <si>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</si>
  <si>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</si>
  <si>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</si>
  <si>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</si>
  <si>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</si>
  <si>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</si>
  <si>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</si>
  <si>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</si>
  <si>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</si>
  <si>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</si>
  <si>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</si>
  <si>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</si>
  <si>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</si>
  <si>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</si>
  <si>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</si>
  <si>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</si>
  <si>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</si>
  <si>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</si>
  <si>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</si>
  <si>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</si>
  <si>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</si>
  <si>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</si>
  <si>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</si>
  <si>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</si>
  <si>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</si>
  <si>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</si>
  <si>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</si>
  <si>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</si>
  <si>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</si>
  <si>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</si>
  <si>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</si>
  <si>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</si>
  <si>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</si>
  <si>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</si>
  <si>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</si>
  <si>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</si>
  <si>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</si>
  <si>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</si>
  <si>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</si>
  <si>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</si>
  <si>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</si>
  <si>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</si>
  <si>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</si>
  <si>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</si>
  <si>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</si>
  <si>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</si>
  <si>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</si>
  <si>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</si>
  <si>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</si>
  <si>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</si>
  <si>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</si>
  <si>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</si>
  <si>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</si>
  <si>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</si>
  <si>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</si>
  <si>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Derivative exposures</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</si>
  <si>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</si>
  <si>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</si>
  <si>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</si>
  <si>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</si>
  <si>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</si>
  <si>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</si>
  <si>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</si>
  <si>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</si>
  <si>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</si>
  <si>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Other off-balance sheet exposures</t>
  </si>
  <si>
    <t>Off-balance sheet exposures at gross notional amount</t>
  </si>
  <si>
    <t>(Adjustments for conversion to credit equivalent amounts)</t>
  </si>
  <si>
    <t>Tier 1 capital</t>
  </si>
  <si>
    <t>Leverage ratio</t>
  </si>
  <si>
    <t>Liquidity Coverage Ratio (LCR)</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</si>
  <si>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</si>
  <si>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</si>
  <si>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</si>
  <si>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</si>
  <si>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</si>
  <si>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</si>
  <si>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</si>
  <si>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</si>
  <si>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</si>
  <si>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</si>
  <si>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</si>
  <si>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</si>
  <si>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</si>
  <si>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</si>
  <si>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</si>
  <si>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</si>
  <si>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</si>
  <si>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</si>
  <si>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</si>
  <si>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</si>
  <si>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</si>
  <si>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</si>
  <si>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</si>
  <si>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</si>
  <si>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</si>
  <si>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</si>
  <si>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</si>
  <si>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</si>
  <si>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</si>
  <si>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</si>
  <si>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</si>
  <si>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</si>
  <si>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</si>
  <si>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</si>
  <si>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</si>
  <si>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</si>
  <si>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</si>
  <si>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</si>
  <si>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</si>
  <si>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</si>
  <si>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</si>
  <si>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</si>
  <si>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</si>
  <si>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</si>
  <si>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</si>
  <si>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</si>
  <si>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</si>
  <si>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</si>
  <si>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</si>
  <si>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</si>
  <si>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</si>
  <si>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</si>
  <si>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</si>
  <si>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</si>
  <si>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</si>
  <si>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</si>
  <si>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</si>
  <si>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</si>
  <si>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</si>
  <si>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</si>
  <si>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</si>
  <si>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</si>
  <si>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</si>
  <si>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</si>
  <si>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</si>
  <si>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</si>
  <si>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Remuneration (NOK)</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</si>
  <si>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</si>
  <si>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</si>
  <si>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</si>
  <si>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</si>
  <si>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</si>
  <si>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</si>
  <si>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</si>
  <si>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</si>
  <si>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</si>
  <si>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</si>
  <si>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 xml:space="preserve">Remuneration </t>
  </si>
  <si>
    <t>Quarterly</t>
  </si>
  <si>
    <t>Annually</t>
  </si>
  <si>
    <t>Pillar 3 - Attachment</t>
  </si>
  <si>
    <t>Capital instruments' main features template (amounts in NOK millions)</t>
  </si>
  <si>
    <t>Regulation (EU)
No 575/2013 article
reference</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</si>
  <si>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</si>
  <si>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</si>
  <si>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</si>
  <si>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</si>
  <si>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</si>
  <si>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</si>
  <si>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Sheet</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</si>
  <si>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</si>
  <si>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</si>
  <si>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</si>
  <si>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</si>
  <si>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</si>
  <si>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</si>
  <si>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</si>
  <si>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26 (1), 27, 28 og 29</t>
  </si>
  <si>
    <t>26 (1) (d) og (e)</t>
  </si>
  <si>
    <t>34 og 105</t>
  </si>
  <si>
    <t>36 (1) (b) og 37</t>
  </si>
  <si>
    <t>36 (1) (c ) og 38</t>
  </si>
  <si>
    <t>36 (1) (d), 40 og 159</t>
  </si>
  <si>
    <t>33 (1) (b) og (c)</t>
  </si>
  <si>
    <t>36 (1) (e) og 41</t>
  </si>
  <si>
    <t>36 (1) (f) og 42</t>
  </si>
  <si>
    <t>36 (1) (g) og 44</t>
  </si>
  <si>
    <t>36 (1) (h), 43, 45, 46, 49 (2), 79, 469 (1) (a), 472 (10) og 478 (1)</t>
  </si>
  <si>
    <t>36 (1) (i), 43, 45, 47, 48 (1) (b), 49 (1) til (3) og 79</t>
  </si>
  <si>
    <t>36 (1) (k) (i) og 89 til 91</t>
  </si>
  <si>
    <t>36 (1) (k) (ii), 243 (1) (b), 244 (1) (b) og 258</t>
  </si>
  <si>
    <t>36 (1) (k) (iii) og 379 (3)</t>
  </si>
  <si>
    <t>36 (1) (c), 38 og 48 (1) (a)</t>
  </si>
  <si>
    <t>36 (1) (i) og 48 (1) (b)</t>
  </si>
  <si>
    <t>Sum 26a og 26b</t>
  </si>
  <si>
    <t>51 og 52</t>
  </si>
  <si>
    <t>486 (3) og (5)</t>
  </si>
  <si>
    <t>85 og 86</t>
  </si>
  <si>
    <t>52 (1) (b), 56 (a) og 57</t>
  </si>
  <si>
    <t>56 (b) og 58</t>
  </si>
  <si>
    <t>56 (c), 59, 60 og 79</t>
  </si>
  <si>
    <t>56 (d), 59 og 79</t>
  </si>
  <si>
    <t>469 (1) (b) og 472 (10) (a)</t>
  </si>
  <si>
    <t>62 og 63</t>
  </si>
  <si>
    <t>486 (4) og (5)</t>
  </si>
  <si>
    <t>87 og 88</t>
  </si>
  <si>
    <t>62 (c) og (d)</t>
  </si>
  <si>
    <t>63 (b) (i), 66 (a) og 67</t>
  </si>
  <si>
    <t>66 (b) og 68</t>
  </si>
  <si>
    <t>66 (c), 69, 70 og 79</t>
  </si>
  <si>
    <t>66 (d), 69 og 79</t>
  </si>
  <si>
    <t>CRD 128, 129, 130, 131 og 133</t>
  </si>
  <si>
    <t>36 (1) (h), 45, 46, 472 (10), 56 (c), 59, 60, 66 (c), 69 og 70</t>
  </si>
  <si>
    <t>36 (1) (i), 45 og 48</t>
  </si>
  <si>
    <t>36 (1) (c), 38 og 48</t>
  </si>
  <si>
    <t>484 (3) og 486 (2) og (5)</t>
  </si>
  <si>
    <t>484 (4) og 486 (3) og (5)</t>
  </si>
  <si>
    <t>484 (5) og 486 (4) og (5)</t>
  </si>
  <si>
    <t>20 January 2021</t>
  </si>
  <si>
    <t>20 January 2031</t>
  </si>
  <si>
    <t>Ordinary call: 20 January 2026. Regulatory or tax related call: Referring to the loan agreements section 3.7. The exercise amount is 100 per cent of the nominal amount.</t>
  </si>
  <si>
    <t>NO0010917735</t>
  </si>
  <si>
    <t>3m NIBOR + 1.04 per cent p.a.</t>
  </si>
  <si>
    <t>Fixed pay 2021</t>
  </si>
  <si>
    <t>Credit risk exposure and CRM effects</t>
  </si>
  <si>
    <t>Standardised approach</t>
  </si>
  <si>
    <t>EU CR4</t>
  </si>
  <si>
    <t>EU CR5</t>
  </si>
  <si>
    <t>Template</t>
  </si>
  <si>
    <t>Credit risk and CRM effects</t>
  </si>
  <si>
    <t>EU CCA</t>
  </si>
  <si>
    <t>EU CC1</t>
  </si>
  <si>
    <t>Composition of regulatory own funds</t>
  </si>
  <si>
    <t>Geographical distribution of credit exposures used in the countercyclical capital buffer</t>
  </si>
  <si>
    <t>Amount of institution-specific countercyclical capital buffer</t>
  </si>
  <si>
    <t>LR1</t>
  </si>
  <si>
    <t>LR2</t>
  </si>
  <si>
    <t xml:space="preserve">Net stable funding ratio </t>
  </si>
  <si>
    <t>EU KM1</t>
  </si>
  <si>
    <t>Summary reconciliation of accounting assets and leverage ratio exposures</t>
  </si>
  <si>
    <t>Leverage ratio common disclosure</t>
  </si>
  <si>
    <t>EU LIQ1</t>
  </si>
  <si>
    <t>Quantitative information of LCR</t>
  </si>
  <si>
    <t>EU LIQ2</t>
  </si>
  <si>
    <t>EU AE1</t>
  </si>
  <si>
    <t>EU AE2</t>
  </si>
  <si>
    <t>EU AE3</t>
  </si>
  <si>
    <t>Encumbered and unencumbered assets</t>
  </si>
  <si>
    <t>Collateral received and own debt securities issued</t>
  </si>
  <si>
    <t>Sources of encumbrance</t>
  </si>
  <si>
    <t>#1</t>
  </si>
  <si>
    <t>#2</t>
  </si>
  <si>
    <t>#4</t>
  </si>
  <si>
    <t>#5</t>
  </si>
  <si>
    <t>#3</t>
  </si>
  <si>
    <t>#6</t>
  </si>
  <si>
    <t>#7</t>
  </si>
  <si>
    <t>#8</t>
  </si>
  <si>
    <t>#9</t>
  </si>
  <si>
    <t>#10</t>
  </si>
  <si>
    <t>#11</t>
  </si>
  <si>
    <t>#12</t>
  </si>
  <si>
    <t>#13</t>
  </si>
  <si>
    <t>#14</t>
  </si>
  <si>
    <t>#15</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</si>
  <si>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</si>
  <si>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</si>
  <si>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</si>
  <si>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</si>
  <si>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</si>
  <si>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</si>
  <si>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Total capital ratio (%)</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</si>
  <si>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</si>
  <si>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</si>
  <si>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</si>
  <si>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</si>
  <si>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</si>
  <si>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</si>
  <si>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</si>
  <si>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</si>
  <si>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</si>
  <si>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</si>
  <si>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</si>
  <si>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</si>
  <si>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</si>
  <si>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Total exposure measure</t>
  </si>
  <si>
    <t>Leverage ratio (%)</t>
  </si>
  <si>
    <t>Liquidity Coverage Ratio</t>
  </si>
  <si>
    <t>Total high-quality liquid assets (HQLA) (Weighted value - average)</t>
  </si>
  <si>
    <t>Total net cash outflows (adjusted value)</t>
  </si>
  <si>
    <t>Liquidity coverage ratio (%)</t>
  </si>
  <si>
    <t>Net Stable Funding Ratio</t>
  </si>
  <si>
    <t>Total available stable funding</t>
  </si>
  <si>
    <t>Total required stable funding</t>
  </si>
  <si>
    <t>NSFR ratio (%)</t>
  </si>
  <si>
    <t>Total risk-weighted exposure amount</t>
  </si>
  <si>
    <t>Common Equity Tier 1 ratio (%)</t>
  </si>
  <si>
    <t>Tier 1 ratio (%)</t>
  </si>
  <si>
    <t>Additional own funds requirements to address risks other than the risk of excessive leverage (as a percentage of risk-weighted exposure amount)</t>
  </si>
  <si>
    <t>EU 7a</t>
  </si>
  <si>
    <t>EU 7b</t>
  </si>
  <si>
    <t>EU 7c</t>
  </si>
  <si>
    <t>EU 7d</t>
  </si>
  <si>
    <t>Combined buffer requirement (as a percentage of risk-weighted exposure amount)</t>
  </si>
  <si>
    <t>EU 8a</t>
  </si>
  <si>
    <t>EU 9a</t>
  </si>
  <si>
    <t>EU 10a</t>
  </si>
  <si>
    <t>EU 11a</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</si>
  <si>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</si>
  <si>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</si>
  <si>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</si>
  <si>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</si>
  <si>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</si>
  <si>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</si>
  <si>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</si>
  <si>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</si>
  <si>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</si>
  <si>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</si>
  <si>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</si>
  <si>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EU 16a</t>
  </si>
  <si>
    <t xml:space="preserve">Cash outflows - Total weighted value </t>
  </si>
  <si>
    <t>EU 16b</t>
  </si>
  <si>
    <t xml:space="preserve">Cash inflows - Total weighted value </t>
  </si>
  <si>
    <t>Key metrics</t>
  </si>
  <si>
    <t xml:space="preserve">Key metrics </t>
  </si>
  <si>
    <t xml:space="preserve"> (amounts in NOK 1000)</t>
  </si>
  <si>
    <t>(amounts in NOK 1000)</t>
  </si>
  <si>
    <t xml:space="preserve">(amounts in NOK 1000) </t>
  </si>
  <si>
    <t>Unweighted value by residual maturity</t>
  </si>
  <si>
    <t>Weighted value</t>
  </si>
  <si>
    <t>No maturity</t>
  </si>
  <si>
    <t>&lt; 6 months</t>
  </si>
  <si>
    <t>6 months to &lt; 1yr</t>
  </si>
  <si>
    <t>≥ 1yr</t>
  </si>
  <si>
    <t>Capital:</t>
  </si>
  <si>
    <t>Other capital instruments</t>
  </si>
  <si>
    <t>Wholesale funding:</t>
  </si>
  <si>
    <t>Operational deposits</t>
  </si>
  <si>
    <t>Other wholesale funding</t>
  </si>
  <si>
    <t>Other liabilities:</t>
  </si>
  <si>
    <t>NSFR derivative liabilities</t>
  </si>
  <si>
    <t>All other liabilities and equity not included in the above categories</t>
  </si>
  <si>
    <t>Total ASF</t>
  </si>
  <si>
    <t>Total NSFR high-quality liquid assets (HQLA)</t>
  </si>
  <si>
    <t>Deposits held at other financial institutions for operational purposes</t>
  </si>
  <si>
    <t>Performing loans and securities:</t>
  </si>
  <si>
    <t>Performing loans to financial institutions secured by non-Level 1 HQLA and unsecured performing loans to financial institutions</t>
  </si>
  <si>
    <t>Performing loans to non- financial corporate clients, loans to retail and small business customers, and loans to sovereigns, central banks and PSEs, of which:</t>
  </si>
  <si>
    <t>With a risk weight of less than or equal to 35% under the Basel II Standardised Approach for credit risk</t>
  </si>
  <si>
    <t>Performing residential mortgages, of which:</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</si>
  <si>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</si>
  <si>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</si>
  <si>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</si>
  <si>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</si>
  <si>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</si>
  <si>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</si>
  <si>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</si>
  <si>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</si>
  <si>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</si>
  <si>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Available stable funding (ASF) Items</t>
  </si>
  <si>
    <t>Own funds</t>
  </si>
  <si>
    <t>Retail deposits</t>
  </si>
  <si>
    <t>Interdependent assets</t>
  </si>
  <si>
    <t>Required stable funding (RSF) Items</t>
  </si>
  <si>
    <t>EU-15a</t>
  </si>
  <si>
    <t>Assets encumbered for a residual maturity of one year or more in a cover pool</t>
  </si>
  <si>
    <t>Performing securities financing transactions with financial customerscollateralised by Level 1 HQLA subject to 0% haircut</t>
  </si>
  <si>
    <t>Other loans and securities that are not in default and do not qualify as HQLA, including exchange-traded equities and trade finance on-balance sheet products</t>
  </si>
  <si>
    <t>Net Stable Funding Ratio (NSFR)</t>
  </si>
  <si>
    <t>g</t>
  </si>
  <si>
    <t>h</t>
  </si>
  <si>
    <t>EU 1a</t>
  </si>
  <si>
    <t>Total unweighted value (average)</t>
  </si>
  <si>
    <t>Total weighted value (average)</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</si>
  <si>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</si>
  <si>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</si>
  <si>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</si>
  <si>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</si>
  <si>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</si>
  <si>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</si>
  <si>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r>
      <rPr>
        <strike/>
        <sz val="10"/>
        <rFont val="Lucida Sans Unicode"/>
        <family val="2"/>
        <scheme val="minor"/>
      </rPr>
      <t>(</t>
    </r>
    <r>
      <rPr>
        <sz val="10"/>
        <rFont val="Lucida Sans Unicode"/>
        <family val="2"/>
        <scheme val="minor"/>
      </rPr>
      <t>Adjustment for securities received under securities financing transactions that are recognised as an asset</t>
    </r>
    <r>
      <rPr>
        <strike/>
        <sz val="10"/>
        <rFont val="Lucida Sans Unicode"/>
        <family val="2"/>
        <scheme val="minor"/>
      </rPr>
      <t>)</t>
    </r>
  </si>
  <si>
    <t>(General credit risk adjustments to on-balance sheet items)</t>
  </si>
  <si>
    <t>(Exempted CCP leg of client-cleared trade exposures)(SA-CCR)</t>
  </si>
  <si>
    <t>Replacement cost associated with SA-CCR derivatives transactions (ie net of eligible cash variation margin)</t>
  </si>
  <si>
    <t xml:space="preserve">Add-on amounts for potential future exposure associated with  SA-CCR derivatives transactions </t>
  </si>
  <si>
    <t xml:space="preserve">Total on-balance sheet exposures (excluding derivatives, SFTs and fiduciary assets) </t>
  </si>
  <si>
    <t xml:space="preserve">Total derivatives exposures </t>
  </si>
  <si>
    <t xml:space="preserve">Total securities financing transaction exposures </t>
  </si>
  <si>
    <t xml:space="preserve">Other off-balance sheet exposures </t>
  </si>
  <si>
    <t xml:space="preserve">Leverage ratio total exposure measure </t>
  </si>
  <si>
    <t>(General provisions deducted in determining Tier 1 capital and specific provisions associated with off-balance sheet exposures)</t>
  </si>
  <si>
    <t>Regulatory minimum leverage ratio requirement (%)</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</si>
  <si>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</si>
  <si>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</si>
  <si>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</si>
  <si>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</si>
  <si>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</si>
  <si>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EU-26a</t>
  </si>
  <si>
    <t>EU-26b</t>
  </si>
  <si>
    <t>EU CCyB1</t>
  </si>
  <si>
    <t>EU CCyB2</t>
  </si>
  <si>
    <t xml:space="preserve"> Disclosure template EU CC1 in accordance with Annex Vll Part Eight of Regulation (EU) No 575/2013</t>
  </si>
  <si>
    <t xml:space="preserve"> Disclosure template EU CCA in accordance with Annex Vll Part Eight of Regulation (EU) No 575/2013</t>
  </si>
  <si>
    <t xml:space="preserve"> Disclosure template EU KM1 in accordance with Annex I Part Eight of Regulation (EU) No 575/2013</t>
  </si>
  <si>
    <t xml:space="preserve"> Disclosure template EU CCyB1 in accordance with Annex X Part Eight of Regulation (EU) No 575/2013</t>
  </si>
  <si>
    <t xml:space="preserve"> Disclosure template EU CCyB2 in accordance with Annex X Part Eight of Regulation (EU) No 575/2013</t>
  </si>
  <si>
    <t xml:space="preserve"> Disclosure template EU CR4 in accordance with Annex XlX Part Eight of Regulation (EU) No 575/2013</t>
  </si>
  <si>
    <t xml:space="preserve"> Disclosure template EU CR5 in accordance with Annex XlX Part Eight of Regulation (EU) No 575/2013</t>
  </si>
  <si>
    <t xml:space="preserve"> Disclosure template EU LR1 in accordance with Annex Xl Part Eight of Regulation (EU) No 575/2013</t>
  </si>
  <si>
    <t xml:space="preserve"> Disclosure template EU LR2 in accordance with Annex Xl Part Eight of Regulation (EU) No 575/2013</t>
  </si>
  <si>
    <t xml:space="preserve"> Disclosure template EU LIQ2 in accordance with Annex Xlll Part Eight of Regulation (EU) No 575/2013</t>
  </si>
  <si>
    <t xml:space="preserve"> Disclosure template EU LIQ1 in accordance with Annex Xlll Part Eight of Regulation (EU) No 575/2013</t>
  </si>
  <si>
    <t xml:space="preserve"> Disclosure template EU AE1 in accordance with Annex XXXV Part Eight of Regulation (EU) No 575/2013</t>
  </si>
  <si>
    <t xml:space="preserve"> Disclosure template EU AE2 in accordance with Annex XXXV Part Eight of Regulation (EU) No 575/2013</t>
  </si>
  <si>
    <t xml:space="preserve"> Disclosure template EU AE3 in accordance with Annex XXXV Part Eight of Regulation (EU) No 575/2013</t>
  </si>
  <si>
    <t xml:space="preserve">Sources of encumbrance </t>
  </si>
  <si>
    <t xml:space="preserve">Quarter ending on </t>
  </si>
  <si>
    <t>NO0012519703</t>
  </si>
  <si>
    <t>11 May 2022</t>
  </si>
  <si>
    <t>Updated</t>
  </si>
  <si>
    <t>of which: real estate loans</t>
  </si>
  <si>
    <t>NO0012698432</t>
  </si>
  <si>
    <t>Ordinary call: 14 September 2027. Regulatory call: Referring to the loan agreements section 4.6.3. The exercise amount is 100 per cent of the nominal amount.</t>
  </si>
  <si>
    <t>Ordinary call: 11 May 2027. Regulatory call: Referring to the loan agreements section 4.6.3. The exercise amount is 100 per cent of the nominal amount.</t>
  </si>
  <si>
    <t>3m NIBOR + 4.40 per cent p.a.</t>
  </si>
  <si>
    <t>NO0012618927</t>
  </si>
  <si>
    <t>14 September 2022</t>
  </si>
  <si>
    <t>18 August 2022</t>
  </si>
  <si>
    <t>18 November 2032</t>
  </si>
  <si>
    <t>Ordinary call: 18 August 2027. Regulatory or tax related call: Referring to the loan agreements section 3.7. The exercise amount is 100 per cent of the nominal amount.</t>
  </si>
  <si>
    <t>3m NIBOR + 2.20 per cent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</si>
</sst>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 numFmtId="169" formatCode="dd/mm/yyyy;@"/>
    <numFmt numFmtId="170" formatCode="_(* #,##0_);_(* \(#,##0\);_(* &quot;-&quot;??_);_(@_)"/>
    <numFmt numFmtId="171" formatCode="_(* #,##0.00_);_(* \(#,##0.00\);_(* &quot;-&quot;??_);_(@_)"/>
  </numFmts>
  <fonts count="37"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
      <sz val="10"/>
      <color rgb="FF000000"/>
      <name val="Lucida Sans"/>
      <family val="2"/>
    </font>
    <font>
      <sz val="8"/>
      <name val="Lucida Sans Unicode"/>
      <family val="2"/>
      <scheme val="minor"/>
    </font>
    <font>
      <i/>
      <sz val="11"/>
      <name val="Lucida Sans Unicode"/>
      <family val="2"/>
      <scheme val="minor"/>
    </font>
    <font>
      <b/>
      <sz val="11"/>
      <name val="Lucida Sans Unicode"/>
      <family val="2"/>
      <scheme val="minor"/>
    </font>
    <font>
      <sz val="11"/>
      <name val="Lucida Sans Unicode"/>
      <family val="2"/>
      <scheme val="minor"/>
    </font>
    <font>
      <sz val="11"/>
      <color theme="1"/>
      <name val="Lucida Sans Unicode"/>
      <family val="2"/>
      <charset val="238"/>
      <scheme val="minor"/>
    </font>
    <font>
      <b/>
      <sz val="10"/>
      <name val="Lucida Sans Unicode"/>
      <family val="2"/>
      <scheme val="minor"/>
    </font>
    <font>
      <sz val="10"/>
      <name val="Lucida Sans Unicode"/>
      <family val="2"/>
      <scheme val="minor"/>
    </font>
    <font>
      <b/>
      <sz val="10"/>
      <color theme="1"/>
      <name val="Lucida Sans Unicode"/>
      <family val="2"/>
    </font>
    <font>
      <sz val="10"/>
      <color theme="1"/>
      <name val="Lucida Sans Unicode"/>
      <family val="2"/>
    </font>
    <font>
      <b/>
      <sz val="10"/>
      <color theme="0"/>
      <name val="Lucida Sans Unicode"/>
      <family val="2"/>
      <scheme val="minor"/>
    </font>
    <font>
      <strike/>
      <sz val="10"/>
      <name val="Lucida Sans Unicode"/>
      <family val="2"/>
      <scheme val="minor"/>
    </font>
    <font>
      <i/>
      <sz val="10"/>
      <color theme="1"/>
      <name val="Lucida Sans Unicode"/>
      <family val="2"/>
      <scheme val="minor"/>
    </font>
    <font>
      <sz val="8"/>
      <name val="Arial"/>
      <family val="2"/>
    </font>
    <font>
      <sz val="10"/>
      <name val="Lucida Sans"/>
      <family val="2"/>
    </font>
    <font>
      <sz val="11"/>
      <color theme="3"/>
      <name val="Lucida Sans Unicode"/>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
      <patternFill patternType="solid">
        <fgColor rgb="FFF2F2F2"/>
        <bgColor rgb="FF000000"/>
      </patternFill>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
      <left/>
      <right style="thin">
        <color theme="0" tint="-4.9989318521683403E-2"/>
      </right>
      <top style="thin">
        <color indexed="64"/>
      </top>
      <bottom style="thin">
        <color indexed="64"/>
      </bottom>
      <diagonal/>
    </border>
    <border>
      <left style="thin">
        <color theme="0"/>
      </left>
      <right style="thin">
        <color indexed="64"/>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xf numFmtId="9" fontId="4" fillId="0" borderId="0" applyFont="0" applyFill="0" applyBorder="0" applyAlignment="0" applyProtection="0"/>
    <xf numFmtId="0" fontId="26" fillId="0" borderId="0"/>
    <xf numFmtId="164" fontId="34"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cellStyleXfs>
  <cellXfs count="396">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0" fontId="7" fillId="0" borderId="0" xfId="0" applyFont="1" applyAlignment="1"/>
    <xf numFmtId="0" fontId="11" fillId="0" borderId="0" xfId="0" applyFont="1"/>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7" fillId="0" borderId="23" xfId="0" applyFont="1" applyBorder="1" applyAlignment="1">
      <alignment horizontal="center" vertical="center" wrapText="1"/>
    </xf>
    <xf numFmtId="165" fontId="7" fillId="0" borderId="23" xfId="1" applyNumberFormat="1" applyFont="1" applyBorder="1" applyAlignment="1">
      <alignment horizontal="right" wrapText="1"/>
    </xf>
    <xf numFmtId="0" fontId="7" fillId="0" borderId="23" xfId="0" applyFont="1" applyBorder="1" applyAlignment="1">
      <alignment wrapText="1"/>
    </xf>
    <xf numFmtId="0" fontId="7" fillId="0" borderId="23" xfId="0" applyFont="1" applyBorder="1" applyAlignment="1">
      <alignment horizontal="left" wrapText="1" indent="1"/>
    </xf>
    <xf numFmtId="0" fontId="7" fillId="0" borderId="24" xfId="0" applyFont="1" applyBorder="1" applyAlignment="1">
      <alignment horizontal="center" vertical="center" wrapText="1"/>
    </xf>
    <xf numFmtId="0" fontId="7" fillId="0" borderId="24" xfId="0" applyFont="1" applyBorder="1" applyAlignment="1">
      <alignment wrapText="1"/>
    </xf>
    <xf numFmtId="165" fontId="7" fillId="0" borderId="24" xfId="1" applyNumberFormat="1" applyFont="1" applyBorder="1" applyAlignment="1">
      <alignment horizontal="right" wrapText="1"/>
    </xf>
    <xf numFmtId="165" fontId="7" fillId="0" borderId="0" xfId="1" applyNumberFormat="1" applyFont="1" applyAlignment="1">
      <alignment horizontal="right"/>
    </xf>
    <xf numFmtId="0" fontId="5" fillId="5" borderId="15" xfId="0" applyFont="1" applyFill="1" applyBorder="1" applyAlignment="1">
      <alignment wrapText="1"/>
    </xf>
    <xf numFmtId="0" fontId="5" fillId="5" borderId="1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17" xfId="0" applyFont="1" applyFill="1" applyBorder="1" applyAlignment="1">
      <alignment horizontal="center" vertical="center" wrapText="1"/>
    </xf>
    <xf numFmtId="165" fontId="7" fillId="0" borderId="24" xfId="1" applyNumberFormat="1" applyFont="1" applyBorder="1" applyAlignment="1">
      <alignment wrapText="1"/>
    </xf>
    <xf numFmtId="165" fontId="7" fillId="0" borderId="0" xfId="1" applyNumberFormat="1" applyFont="1"/>
    <xf numFmtId="0" fontId="5" fillId="5" borderId="8" xfId="0" applyFont="1" applyFill="1" applyBorder="1" applyAlignment="1">
      <alignment horizontal="center" vertical="center" wrapText="1"/>
    </xf>
    <xf numFmtId="0" fontId="5" fillId="5" borderId="26" xfId="0" applyFont="1" applyFill="1" applyBorder="1" applyAlignment="1">
      <alignment wrapText="1"/>
    </xf>
    <xf numFmtId="0" fontId="7" fillId="0" borderId="22" xfId="0" applyFont="1" applyBorder="1"/>
    <xf numFmtId="165" fontId="7" fillId="0" borderId="22" xfId="1" applyNumberFormat="1" applyFont="1" applyBorder="1"/>
    <xf numFmtId="0" fontId="7" fillId="0" borderId="23" xfId="0" applyFont="1" applyBorder="1"/>
    <xf numFmtId="165" fontId="7" fillId="0" borderId="23" xfId="1" applyNumberFormat="1" applyFont="1" applyBorder="1"/>
    <xf numFmtId="0" fontId="7" fillId="0" borderId="24" xfId="0" applyFont="1" applyBorder="1"/>
    <xf numFmtId="165" fontId="7" fillId="0" borderId="24" xfId="1" applyNumberFormat="1" applyFont="1" applyBorder="1"/>
    <xf numFmtId="0" fontId="5" fillId="5" borderId="32" xfId="0" applyFont="1" applyFill="1" applyBorder="1"/>
    <xf numFmtId="0" fontId="7" fillId="0" borderId="3" xfId="0" applyFont="1" applyBorder="1" applyAlignment="1">
      <alignment horizontal="right" wrapText="1"/>
    </xf>
    <xf numFmtId="0" fontId="7" fillId="0" borderId="24"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8" xfId="0" applyFont="1" applyFill="1" applyBorder="1" applyAlignment="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165" fontId="7" fillId="0" borderId="22" xfId="1" applyNumberFormat="1" applyFont="1" applyBorder="1" applyAlignment="1"/>
    <xf numFmtId="165" fontId="7" fillId="0" borderId="24" xfId="1" applyNumberFormat="1" applyFont="1" applyBorder="1" applyAlignment="1"/>
    <xf numFmtId="0" fontId="5" fillId="5" borderId="26" xfId="0" applyFont="1" applyFill="1" applyBorder="1" applyAlignment="1">
      <alignment horizontal="center" vertical="center"/>
    </xf>
    <xf numFmtId="0" fontId="5" fillId="5" borderId="17" xfId="0" applyFont="1" applyFill="1" applyBorder="1" applyAlignment="1">
      <alignment horizontal="center" vertical="center"/>
    </xf>
    <xf numFmtId="9" fontId="7" fillId="0" borderId="0" xfId="2" applyFont="1"/>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2" xfId="0" applyFont="1" applyBorder="1" applyAlignment="1">
      <alignment wrapText="1"/>
    </xf>
    <xf numFmtId="0" fontId="7" fillId="0" borderId="22" xfId="0" applyFont="1" applyBorder="1" applyAlignment="1">
      <alignment horizontal="right" wrapText="1"/>
    </xf>
    <xf numFmtId="0" fontId="5" fillId="5" borderId="13"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13"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2" xfId="0" applyFont="1" applyBorder="1" applyAlignment="1">
      <alignment horizontal="left" wrapText="1"/>
    </xf>
    <xf numFmtId="0" fontId="7" fillId="0" borderId="22" xfId="0" applyFont="1" applyBorder="1" applyAlignment="1">
      <alignment horizontal="center" wrapText="1"/>
    </xf>
    <xf numFmtId="0" fontId="5" fillId="5" borderId="8" xfId="0" applyFont="1" applyFill="1" applyBorder="1" applyAlignment="1">
      <alignment horizontal="center"/>
    </xf>
    <xf numFmtId="0" fontId="7" fillId="0" borderId="24" xfId="0" applyFont="1" applyBorder="1" applyAlignment="1">
      <alignment horizontal="left" wrapText="1"/>
    </xf>
    <xf numFmtId="0" fontId="7" fillId="0" borderId="24" xfId="0" applyFont="1" applyBorder="1" applyAlignment="1">
      <alignment horizontal="center" wrapText="1"/>
    </xf>
    <xf numFmtId="0" fontId="0" fillId="5" borderId="8"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43" fontId="7" fillId="0" borderId="23" xfId="1" applyNumberFormat="1" applyFont="1" applyBorder="1" applyAlignment="1"/>
    <xf numFmtId="43" fontId="7" fillId="0" borderId="23" xfId="1" applyNumberFormat="1" applyFont="1" applyBorder="1"/>
    <xf numFmtId="168" fontId="7" fillId="0" borderId="23" xfId="1" applyNumberFormat="1" applyFont="1" applyBorder="1"/>
    <xf numFmtId="0" fontId="7" fillId="0" borderId="1" xfId="0" applyFont="1" applyBorder="1"/>
    <xf numFmtId="0" fontId="7" fillId="0" borderId="28" xfId="0" applyFont="1" applyBorder="1"/>
    <xf numFmtId="9" fontId="5" fillId="5" borderId="16" xfId="2" applyFont="1" applyFill="1" applyBorder="1" applyAlignment="1">
      <alignment horizontal="center" vertical="center"/>
    </xf>
    <xf numFmtId="9" fontId="5" fillId="5" borderId="21" xfId="2" applyFont="1" applyFill="1" applyBorder="1" applyAlignment="1">
      <alignment horizontal="center" vertical="center"/>
    </xf>
    <xf numFmtId="0" fontId="6" fillId="3" borderId="3" xfId="0" applyFont="1" applyFill="1" applyBorder="1"/>
    <xf numFmtId="165" fontId="6" fillId="3" borderId="3" xfId="1" applyNumberFormat="1" applyFont="1" applyFill="1" applyBorder="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7" fillId="6" borderId="3" xfId="0" applyFont="1" applyFill="1" applyBorder="1" applyAlignment="1">
      <alignment wrapText="1"/>
    </xf>
    <xf numFmtId="41" fontId="7" fillId="0" borderId="3" xfId="0" applyNumberFormat="1" applyFont="1" applyBorder="1" applyAlignment="1">
      <alignment horizontal="right" wrapText="1"/>
    </xf>
    <xf numFmtId="166" fontId="7" fillId="2" borderId="23" xfId="1" applyNumberFormat="1" applyFont="1" applyFill="1" applyBorder="1" applyAlignment="1">
      <alignment horizontal="center" wrapText="1"/>
    </xf>
    <xf numFmtId="165" fontId="7" fillId="2" borderId="22" xfId="1" applyNumberFormat="1" applyFont="1" applyFill="1" applyBorder="1" applyAlignment="1"/>
    <xf numFmtId="165" fontId="7" fillId="2" borderId="23" xfId="1" applyNumberFormat="1" applyFont="1" applyFill="1" applyBorder="1" applyAlignment="1"/>
    <xf numFmtId="0" fontId="5" fillId="5" borderId="27" xfId="0" applyFont="1" applyFill="1" applyBorder="1" applyAlignment="1"/>
    <xf numFmtId="0" fontId="5" fillId="5" borderId="18" xfId="0" applyFont="1" applyFill="1" applyBorder="1" applyAlignment="1"/>
    <xf numFmtId="0" fontId="5" fillId="5" borderId="0" xfId="0" applyFont="1" applyFill="1" applyBorder="1" applyAlignment="1"/>
    <xf numFmtId="0" fontId="5" fillId="5" borderId="0" xfId="0" applyFont="1" applyFill="1" applyBorder="1" applyAlignment="1">
      <alignment horizontal="center"/>
    </xf>
    <xf numFmtId="166" fontId="7" fillId="0" borderId="23" xfId="1" applyNumberFormat="1" applyFont="1" applyBorder="1" applyAlignment="1">
      <alignment horizontal="center" wrapText="1"/>
    </xf>
    <xf numFmtId="9" fontId="7" fillId="2" borderId="23" xfId="2" applyFont="1" applyFill="1" applyBorder="1"/>
    <xf numFmtId="0" fontId="5" fillId="5" borderId="7" xfId="0" applyFont="1" applyFill="1" applyBorder="1" applyAlignment="1">
      <alignment horizontal="center"/>
    </xf>
    <xf numFmtId="43" fontId="7" fillId="0" borderId="23" xfId="1" applyFont="1" applyBorder="1"/>
    <xf numFmtId="167" fontId="7" fillId="3" borderId="3" xfId="2" applyNumberFormat="1" applyFont="1" applyFill="1" applyBorder="1" applyAlignment="1">
      <alignment horizontal="right" wrapText="1"/>
    </xf>
    <xf numFmtId="0" fontId="7" fillId="3" borderId="3" xfId="0" applyFont="1" applyFill="1" applyBorder="1" applyAlignment="1">
      <alignment horizontal="right" wrapText="1"/>
    </xf>
    <xf numFmtId="0" fontId="6" fillId="0" borderId="3" xfId="0" applyFont="1" applyBorder="1" applyAlignment="1">
      <alignment horizontal="right" wrapText="1"/>
    </xf>
    <xf numFmtId="14" fontId="7" fillId="0" borderId="0" xfId="0" applyNumberFormat="1" applyFont="1" applyAlignment="1"/>
    <xf numFmtId="14" fontId="7" fillId="0" borderId="0" xfId="0" applyNumberFormat="1" applyFont="1"/>
    <xf numFmtId="14" fontId="10" fillId="0" borderId="0" xfId="0" applyNumberFormat="1" applyFont="1"/>
    <xf numFmtId="169" fontId="16" fillId="0" borderId="0" xfId="0" applyNumberFormat="1" applyFont="1"/>
    <xf numFmtId="165" fontId="21" fillId="8" borderId="3" xfId="1" applyNumberFormat="1" applyFont="1" applyFill="1" applyBorder="1" applyAlignment="1">
      <alignment wrapText="1"/>
    </xf>
    <xf numFmtId="165" fontId="21" fillId="0" borderId="3" xfId="1" applyNumberFormat="1" applyFont="1" applyFill="1" applyBorder="1" applyAlignment="1">
      <alignment wrapText="1"/>
    </xf>
    <xf numFmtId="165" fontId="7" fillId="3" borderId="3" xfId="1" applyNumberFormat="1" applyFont="1" applyFill="1" applyBorder="1" applyAlignment="1">
      <alignment horizontal="right" wrapText="1"/>
    </xf>
    <xf numFmtId="0" fontId="5" fillId="5" borderId="13" xfId="0" applyFont="1" applyFill="1" applyBorder="1" applyAlignment="1">
      <alignment horizontal="center"/>
    </xf>
    <xf numFmtId="0" fontId="5" fillId="5" borderId="26"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28"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5" xfId="0" applyFont="1" applyBorder="1" applyAlignment="1">
      <alignment horizontal="left"/>
    </xf>
    <xf numFmtId="0" fontId="7" fillId="0" borderId="29" xfId="0" applyFont="1" applyBorder="1" applyAlignment="1">
      <alignment horizontal="left"/>
    </xf>
    <xf numFmtId="0" fontId="7" fillId="0" borderId="6" xfId="0" applyFont="1" applyBorder="1" applyAlignment="1">
      <alignment horizontal="left"/>
    </xf>
    <xf numFmtId="0" fontId="5" fillId="5" borderId="13"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25" xfId="0" applyFont="1" applyFill="1" applyBorder="1" applyAlignment="1">
      <alignment horizontal="center" vertical="center"/>
    </xf>
    <xf numFmtId="0" fontId="6" fillId="2" borderId="0" xfId="0" applyFont="1" applyFill="1" applyBorder="1" applyAlignment="1">
      <alignment horizontal="left" vertical="center"/>
    </xf>
    <xf numFmtId="0" fontId="5" fillId="5" borderId="16" xfId="0" applyFont="1" applyFill="1" applyBorder="1" applyAlignment="1">
      <alignment horizontal="center"/>
    </xf>
    <xf numFmtId="0" fontId="5" fillId="5" borderId="15" xfId="0" applyFont="1" applyFill="1" applyBorder="1" applyAlignment="1">
      <alignment horizontal="center"/>
    </xf>
    <xf numFmtId="0" fontId="14" fillId="0" borderId="0" xfId="0" applyFont="1" applyAlignment="1"/>
    <xf numFmtId="0" fontId="16" fillId="0" borderId="0" xfId="0" applyFont="1" applyAlignment="1">
      <alignment horizontal="center"/>
    </xf>
    <xf numFmtId="0" fontId="0" fillId="0" borderId="0" xfId="0" applyFill="1" applyBorder="1"/>
    <xf numFmtId="0" fontId="23" fillId="0" borderId="0" xfId="0" applyFont="1" applyAlignment="1">
      <alignment vertical="center"/>
    </xf>
    <xf numFmtId="0" fontId="24" fillId="0" borderId="12" xfId="0" applyFont="1" applyBorder="1" applyAlignment="1">
      <alignment vertical="center"/>
    </xf>
    <xf numFmtId="0" fontId="25" fillId="0" borderId="3" xfId="0" applyFont="1" applyBorder="1" applyAlignment="1">
      <alignment horizontal="center" vertical="center"/>
    </xf>
    <xf numFmtId="0" fontId="28" fillId="0" borderId="3" xfId="0" applyFont="1" applyBorder="1" applyAlignment="1">
      <alignment vertical="center"/>
    </xf>
    <xf numFmtId="0" fontId="28" fillId="2" borderId="3" xfId="0" applyFont="1" applyFill="1" applyBorder="1" applyAlignment="1">
      <alignment vertical="center"/>
    </xf>
    <xf numFmtId="0" fontId="28" fillId="0" borderId="3" xfId="0" applyFont="1" applyBorder="1" applyAlignment="1">
      <alignment horizontal="justify" vertical="center"/>
    </xf>
    <xf numFmtId="0" fontId="28" fillId="2" borderId="27" xfId="0" applyFont="1" applyFill="1" applyBorder="1" applyAlignment="1">
      <alignment vertical="center"/>
    </xf>
    <xf numFmtId="0" fontId="27" fillId="4" borderId="3" xfId="0" applyFont="1" applyFill="1" applyBorder="1" applyAlignment="1">
      <alignment vertical="center"/>
    </xf>
    <xf numFmtId="0" fontId="27" fillId="4" borderId="3" xfId="0" applyFont="1" applyFill="1" applyBorder="1" applyAlignment="1">
      <alignment horizontal="center" vertical="center"/>
    </xf>
    <xf numFmtId="0" fontId="5" fillId="5" borderId="13" xfId="0" applyFont="1" applyFill="1" applyBorder="1" applyAlignment="1">
      <alignment horizontal="left" vertical="center"/>
    </xf>
    <xf numFmtId="0" fontId="7" fillId="0" borderId="24" xfId="0" applyFont="1" applyBorder="1" applyAlignment="1"/>
    <xf numFmtId="0" fontId="7" fillId="0" borderId="3" xfId="0" applyFont="1" applyBorder="1" applyAlignment="1"/>
    <xf numFmtId="0" fontId="6" fillId="3" borderId="22" xfId="0" applyFont="1" applyFill="1" applyBorder="1" applyAlignment="1"/>
    <xf numFmtId="165" fontId="6" fillId="3" borderId="22" xfId="1" applyNumberFormat="1" applyFont="1" applyFill="1" applyBorder="1" applyAlignment="1"/>
    <xf numFmtId="165" fontId="5" fillId="5" borderId="14" xfId="1" applyNumberFormat="1" applyFont="1" applyFill="1" applyBorder="1" applyAlignment="1"/>
    <xf numFmtId="165" fontId="7" fillId="0" borderId="3" xfId="1" applyNumberFormat="1" applyFont="1" applyBorder="1" applyAlignment="1"/>
    <xf numFmtId="0" fontId="6" fillId="3" borderId="3" xfId="0" applyFont="1" applyFill="1" applyBorder="1" applyAlignment="1"/>
    <xf numFmtId="165" fontId="6" fillId="3" borderId="3" xfId="1" applyNumberFormat="1" applyFont="1" applyFill="1" applyBorder="1" applyAlignment="1"/>
    <xf numFmtId="0" fontId="5" fillId="4" borderId="27" xfId="0" applyFont="1" applyFill="1" applyBorder="1" applyAlignment="1"/>
    <xf numFmtId="0" fontId="5" fillId="4" borderId="20" xfId="0" applyFont="1" applyFill="1" applyBorder="1" applyAlignment="1"/>
    <xf numFmtId="165" fontId="5" fillId="4" borderId="39" xfId="1" applyNumberFormat="1" applyFont="1" applyFill="1" applyBorder="1" applyAlignment="1"/>
    <xf numFmtId="0" fontId="6" fillId="3" borderId="24" xfId="0" applyFont="1" applyFill="1" applyBorder="1" applyAlignment="1"/>
    <xf numFmtId="165" fontId="6" fillId="3" borderId="24" xfId="1" applyNumberFormat="1" applyFont="1" applyFill="1" applyBorder="1" applyAlignment="1"/>
    <xf numFmtId="0" fontId="5" fillId="5" borderId="19" xfId="0" applyFont="1" applyFill="1" applyBorder="1" applyAlignment="1"/>
    <xf numFmtId="0" fontId="5" fillId="5" borderId="20" xfId="0" applyFont="1" applyFill="1" applyBorder="1" applyAlignment="1"/>
    <xf numFmtId="165" fontId="5" fillId="5" borderId="7" xfId="1" applyNumberFormat="1" applyFont="1" applyFill="1" applyBorder="1" applyAlignment="1"/>
    <xf numFmtId="10" fontId="6" fillId="3" borderId="3" xfId="2" applyNumberFormat="1" applyFont="1" applyFill="1" applyBorder="1" applyAlignment="1"/>
    <xf numFmtId="14" fontId="25" fillId="0" borderId="3" xfId="0" applyNumberFormat="1" applyFont="1" applyBorder="1" applyAlignment="1">
      <alignment horizontal="center" vertical="center"/>
    </xf>
    <xf numFmtId="165" fontId="28" fillId="0" borderId="3" xfId="1" applyNumberFormat="1" applyFont="1" applyBorder="1" applyAlignment="1">
      <alignment horizontal="center" vertical="center"/>
    </xf>
    <xf numFmtId="167" fontId="28" fillId="0" borderId="3" xfId="2" applyNumberFormat="1" applyFont="1" applyBorder="1" applyAlignment="1">
      <alignment horizontal="right" vertical="center"/>
    </xf>
    <xf numFmtId="10" fontId="28" fillId="0" borderId="3" xfId="0" applyNumberFormat="1" applyFont="1" applyBorder="1" applyAlignment="1">
      <alignment horizontal="right" vertical="center"/>
    </xf>
    <xf numFmtId="43" fontId="28" fillId="0" borderId="3" xfId="1" applyFont="1" applyBorder="1" applyAlignment="1">
      <alignment horizontal="right" vertical="center"/>
    </xf>
    <xf numFmtId="9" fontId="28" fillId="0" borderId="3" xfId="2" applyFont="1" applyBorder="1" applyAlignment="1">
      <alignment horizontal="right" vertical="center"/>
    </xf>
    <xf numFmtId="0" fontId="6" fillId="3" borderId="22" xfId="0" applyFont="1" applyFill="1" applyBorder="1" applyAlignment="1">
      <alignment horizontal="center" vertical="center"/>
    </xf>
    <xf numFmtId="165" fontId="6" fillId="3" borderId="22" xfId="1" applyNumberFormat="1" applyFont="1" applyFill="1" applyBorder="1" applyAlignment="1">
      <alignment horizontal="right"/>
    </xf>
    <xf numFmtId="0" fontId="7" fillId="0" borderId="23" xfId="0" applyFont="1" applyBorder="1" applyAlignment="1"/>
    <xf numFmtId="165" fontId="7" fillId="0" borderId="23" xfId="1" applyNumberFormat="1" applyFont="1" applyBorder="1" applyAlignment="1">
      <alignment horizontal="right"/>
    </xf>
    <xf numFmtId="0" fontId="7" fillId="0" borderId="23" xfId="0" applyFont="1" applyBorder="1" applyAlignment="1">
      <alignment horizontal="left"/>
    </xf>
    <xf numFmtId="0" fontId="6" fillId="0" borderId="23" xfId="0" applyFont="1" applyBorder="1" applyAlignment="1"/>
    <xf numFmtId="0" fontId="6" fillId="0" borderId="24" xfId="0" applyFont="1" applyBorder="1" applyAlignment="1"/>
    <xf numFmtId="165" fontId="7" fillId="0" borderId="24" xfId="1" applyNumberFormat="1" applyFont="1" applyBorder="1" applyAlignment="1">
      <alignment horizontal="right"/>
    </xf>
    <xf numFmtId="0" fontId="30" fillId="2" borderId="3" xfId="0" applyFont="1" applyFill="1" applyBorder="1" applyAlignment="1">
      <alignment wrapText="1"/>
    </xf>
    <xf numFmtId="43" fontId="7" fillId="3" borderId="3" xfId="1" applyFont="1" applyFill="1" applyBorder="1" applyAlignment="1">
      <alignment wrapText="1"/>
    </xf>
    <xf numFmtId="0" fontId="30" fillId="2" borderId="3" xfId="0" applyFont="1" applyFill="1" applyBorder="1" applyAlignment="1">
      <alignment horizontal="right" wrapText="1"/>
    </xf>
    <xf numFmtId="0" fontId="30" fillId="2" borderId="24" xfId="0" applyFont="1" applyFill="1" applyBorder="1" applyAlignment="1">
      <alignment wrapText="1"/>
    </xf>
    <xf numFmtId="165" fontId="30" fillId="2" borderId="3" xfId="1" applyNumberFormat="1" applyFont="1" applyFill="1" applyBorder="1" applyAlignment="1">
      <alignment wrapText="1"/>
    </xf>
    <xf numFmtId="0" fontId="29" fillId="2" borderId="3" xfId="0" applyFont="1" applyFill="1" applyBorder="1" applyAlignment="1">
      <alignment horizontal="right" wrapText="1"/>
    </xf>
    <xf numFmtId="0" fontId="29" fillId="2" borderId="3" xfId="0" applyFont="1" applyFill="1" applyBorder="1" applyAlignment="1">
      <alignment wrapText="1"/>
    </xf>
    <xf numFmtId="170" fontId="7" fillId="3" borderId="3" xfId="1" applyNumberFormat="1" applyFont="1" applyFill="1" applyBorder="1" applyAlignment="1">
      <alignment wrapText="1"/>
    </xf>
    <xf numFmtId="170" fontId="7" fillId="3" borderId="3" xfId="0" applyNumberFormat="1" applyFont="1" applyFill="1" applyBorder="1" applyAlignment="1">
      <alignment wrapText="1"/>
    </xf>
    <xf numFmtId="170" fontId="12" fillId="6" borderId="3" xfId="1" applyNumberFormat="1" applyFont="1" applyFill="1" applyBorder="1" applyAlignment="1">
      <alignment wrapText="1"/>
    </xf>
    <xf numFmtId="170" fontId="30" fillId="2" borderId="3" xfId="1" applyNumberFormat="1" applyFont="1" applyFill="1" applyBorder="1" applyAlignment="1">
      <alignment wrapText="1"/>
    </xf>
    <xf numFmtId="165" fontId="28" fillId="0" borderId="3" xfId="1" applyNumberFormat="1" applyFont="1" applyFill="1" applyBorder="1" applyAlignment="1">
      <alignment horizontal="center" vertical="center"/>
    </xf>
    <xf numFmtId="10" fontId="28" fillId="0" borderId="3" xfId="0" applyNumberFormat="1" applyFont="1" applyFill="1" applyBorder="1" applyAlignment="1">
      <alignment horizontal="right" vertical="center"/>
    </xf>
    <xf numFmtId="0" fontId="9" fillId="0" borderId="0" xfId="0" applyFont="1" applyAlignment="1">
      <alignment vertical="center"/>
    </xf>
    <xf numFmtId="0" fontId="10" fillId="0" borderId="3" xfId="0" applyFont="1" applyBorder="1" applyAlignment="1">
      <alignment horizontal="center" vertical="center"/>
    </xf>
    <xf numFmtId="14" fontId="10" fillId="0" borderId="3" xfId="0" applyNumberFormat="1" applyFont="1" applyBorder="1" applyAlignment="1">
      <alignment horizontal="center" vertical="center" wrapText="1"/>
    </xf>
    <xf numFmtId="0" fontId="16" fillId="0" borderId="0" xfId="0" applyFont="1" applyFill="1" applyAlignment="1">
      <alignment horizontal="right"/>
    </xf>
    <xf numFmtId="0" fontId="16" fillId="0" borderId="0" xfId="0" applyFont="1" applyFill="1" applyAlignment="1">
      <alignment horizontal="center"/>
    </xf>
    <xf numFmtId="43" fontId="7" fillId="0" borderId="3" xfId="1" applyFont="1" applyBorder="1" applyAlignment="1">
      <alignment wrapText="1"/>
    </xf>
    <xf numFmtId="165" fontId="6" fillId="0" borderId="22" xfId="1" applyNumberFormat="1" applyFont="1" applyFill="1" applyBorder="1" applyAlignment="1">
      <alignment horizontal="right" wrapText="1"/>
    </xf>
    <xf numFmtId="165" fontId="6" fillId="0" borderId="1" xfId="1" applyNumberFormat="1" applyFont="1" applyFill="1" applyBorder="1" applyAlignment="1">
      <alignment horizontal="right" wrapText="1"/>
    </xf>
    <xf numFmtId="165" fontId="12" fillId="6" borderId="22" xfId="1" applyNumberFormat="1" applyFont="1" applyFill="1" applyBorder="1" applyAlignment="1">
      <alignment wrapText="1"/>
    </xf>
    <xf numFmtId="165" fontId="12" fillId="6" borderId="4" xfId="1" applyNumberFormat="1" applyFont="1" applyFill="1" applyBorder="1" applyAlignment="1">
      <alignment wrapText="1"/>
    </xf>
    <xf numFmtId="165" fontId="6" fillId="0" borderId="4" xfId="1" applyNumberFormat="1" applyFont="1" applyFill="1" applyBorder="1" applyAlignment="1">
      <alignment horizontal="right" wrapText="1"/>
    </xf>
    <xf numFmtId="165" fontId="12" fillId="6" borderId="1" xfId="1" applyNumberFormat="1" applyFont="1" applyFill="1" applyBorder="1" applyAlignment="1">
      <alignment wrapText="1"/>
    </xf>
    <xf numFmtId="165" fontId="7" fillId="0" borderId="28" xfId="1" applyNumberFormat="1" applyFont="1" applyBorder="1" applyAlignment="1">
      <alignment horizontal="right" wrapText="1"/>
    </xf>
    <xf numFmtId="165" fontId="7" fillId="0" borderId="12" xfId="1" applyNumberFormat="1" applyFont="1" applyBorder="1" applyAlignment="1">
      <alignment horizontal="right" wrapText="1"/>
    </xf>
    <xf numFmtId="165" fontId="7" fillId="0" borderId="5" xfId="1" applyNumberFormat="1" applyFont="1" applyBorder="1" applyAlignment="1">
      <alignment horizontal="right" wrapText="1"/>
    </xf>
    <xf numFmtId="165" fontId="12" fillId="6" borderId="24" xfId="1" applyNumberFormat="1" applyFont="1" applyFill="1" applyBorder="1" applyAlignment="1">
      <alignment wrapText="1"/>
    </xf>
    <xf numFmtId="165" fontId="12" fillId="6" borderId="6" xfId="1" applyNumberFormat="1" applyFont="1" applyFill="1" applyBorder="1" applyAlignment="1">
      <alignment wrapText="1"/>
    </xf>
    <xf numFmtId="165" fontId="7" fillId="0" borderId="6" xfId="1" applyNumberFormat="1" applyFont="1" applyBorder="1" applyAlignment="1">
      <alignment horizontal="right" wrapText="1"/>
    </xf>
    <xf numFmtId="165" fontId="12" fillId="6" borderId="5" xfId="1" applyNumberFormat="1" applyFont="1" applyFill="1" applyBorder="1" applyAlignment="1">
      <alignment wrapText="1"/>
    </xf>
    <xf numFmtId="0" fontId="6" fillId="0" borderId="22" xfId="0" applyFont="1" applyFill="1" applyBorder="1" applyAlignment="1">
      <alignment horizontal="center" vertical="center" wrapText="1"/>
    </xf>
    <xf numFmtId="0" fontId="6" fillId="0" borderId="22" xfId="0" applyFont="1" applyFill="1" applyBorder="1" applyAlignment="1">
      <alignment wrapText="1"/>
    </xf>
    <xf numFmtId="165" fontId="6" fillId="3" borderId="3" xfId="1" applyNumberFormat="1" applyFont="1" applyFill="1" applyBorder="1" applyAlignment="1">
      <alignment horizontal="right"/>
    </xf>
    <xf numFmtId="165" fontId="7" fillId="0" borderId="3" xfId="1" applyNumberFormat="1" applyFont="1" applyFill="1" applyBorder="1" applyAlignment="1">
      <alignment wrapText="1"/>
    </xf>
    <xf numFmtId="166" fontId="7" fillId="0" borderId="3" xfId="1" applyNumberFormat="1" applyFont="1" applyFill="1" applyBorder="1" applyAlignment="1">
      <alignment horizontal="center" wrapText="1"/>
    </xf>
    <xf numFmtId="0" fontId="7" fillId="0" borderId="3" xfId="0" applyFont="1" applyFill="1" applyBorder="1" applyAlignment="1">
      <alignment wrapText="1"/>
    </xf>
    <xf numFmtId="0" fontId="5" fillId="5" borderId="0" xfId="0" applyFont="1" applyFill="1" applyAlignment="1">
      <alignment horizontal="left" vertical="center" wrapText="1"/>
    </xf>
    <xf numFmtId="0" fontId="5" fillId="5" borderId="9"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37" xfId="0" applyFont="1" applyFill="1" applyBorder="1" applyAlignment="1">
      <alignment horizontal="left" vertical="center" wrapText="1"/>
    </xf>
    <xf numFmtId="0" fontId="5" fillId="5" borderId="33" xfId="0" applyFont="1" applyFill="1" applyBorder="1" applyAlignment="1">
      <alignment horizontal="left" vertical="center" wrapText="1"/>
    </xf>
    <xf numFmtId="14" fontId="5" fillId="5" borderId="8" xfId="0" applyNumberFormat="1" applyFont="1" applyFill="1" applyBorder="1" applyAlignment="1">
      <alignment horizontal="left" vertical="center" wrapText="1"/>
    </xf>
    <xf numFmtId="166" fontId="7" fillId="0" borderId="3" xfId="1" applyNumberFormat="1" applyFont="1" applyFill="1" applyBorder="1" applyAlignment="1">
      <alignment horizontal="center"/>
    </xf>
    <xf numFmtId="0" fontId="7" fillId="0" borderId="24" xfId="0" applyFont="1" applyFill="1" applyBorder="1" applyAlignment="1">
      <alignment wrapText="1"/>
    </xf>
    <xf numFmtId="0" fontId="7" fillId="0" borderId="24" xfId="0" applyFont="1" applyFill="1" applyBorder="1"/>
    <xf numFmtId="0" fontId="7" fillId="0" borderId="22" xfId="0" applyFont="1" applyBorder="1" applyAlignment="1"/>
    <xf numFmtId="0" fontId="7" fillId="0" borderId="3" xfId="0" applyFont="1" applyBorder="1"/>
    <xf numFmtId="0" fontId="5" fillId="5" borderId="19" xfId="0" applyFont="1" applyFill="1" applyBorder="1"/>
    <xf numFmtId="0" fontId="5" fillId="4" borderId="20" xfId="0" applyFont="1" applyFill="1" applyBorder="1"/>
    <xf numFmtId="0" fontId="7" fillId="0" borderId="24" xfId="0" applyFont="1" applyBorder="1" applyAlignment="1">
      <alignment horizontal="right"/>
    </xf>
    <xf numFmtId="10" fontId="7" fillId="0" borderId="24" xfId="2" applyNumberFormat="1" applyFont="1" applyBorder="1"/>
    <xf numFmtId="0" fontId="7" fillId="0" borderId="3" xfId="0" applyFont="1" applyFill="1" applyBorder="1"/>
    <xf numFmtId="0" fontId="7" fillId="0" borderId="3" xfId="0" applyFont="1" applyBorder="1" applyAlignment="1">
      <alignment horizontal="right"/>
    </xf>
    <xf numFmtId="167" fontId="28" fillId="0" borderId="3" xfId="2" applyNumberFormat="1" applyFont="1" applyFill="1" applyBorder="1" applyAlignment="1">
      <alignment horizontal="right" vertical="center"/>
    </xf>
    <xf numFmtId="0" fontId="33" fillId="0" borderId="0" xfId="0" applyFont="1" applyFill="1"/>
    <xf numFmtId="0" fontId="0" fillId="0" borderId="0" xfId="0" applyFill="1"/>
    <xf numFmtId="0" fontId="11" fillId="0" borderId="0" xfId="0" applyFont="1" applyFill="1" applyAlignment="1"/>
    <xf numFmtId="0" fontId="7" fillId="0" borderId="0" xfId="0" applyFont="1" applyFill="1" applyAlignment="1"/>
    <xf numFmtId="0" fontId="11" fillId="0" borderId="0" xfId="0" applyFont="1" applyFill="1"/>
    <xf numFmtId="0" fontId="7" fillId="0" borderId="0" xfId="0" applyFont="1" applyFill="1"/>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0" fillId="0" borderId="0" xfId="0" applyFont="1" applyFill="1"/>
    <xf numFmtId="0" fontId="28" fillId="0" borderId="3" xfId="0" applyFont="1" applyBorder="1" applyAlignment="1">
      <alignment horizontal="right" vertical="center"/>
    </xf>
    <xf numFmtId="0" fontId="28" fillId="2" borderId="3" xfId="0" applyFont="1" applyFill="1" applyBorder="1" applyAlignment="1">
      <alignment horizontal="right" vertical="center"/>
    </xf>
    <xf numFmtId="0" fontId="27" fillId="4" borderId="3" xfId="0" applyFont="1" applyFill="1" applyBorder="1" applyAlignment="1">
      <alignment horizontal="right" vertical="center"/>
    </xf>
    <xf numFmtId="170" fontId="29" fillId="2" borderId="3" xfId="1" applyNumberFormat="1" applyFont="1" applyFill="1" applyBorder="1" applyAlignment="1">
      <alignment wrapText="1"/>
    </xf>
    <xf numFmtId="10" fontId="29" fillId="2" borderId="3" xfId="2" applyNumberFormat="1" applyFont="1" applyFill="1" applyBorder="1" applyAlignment="1">
      <alignment wrapText="1"/>
    </xf>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5" xfId="0" applyFont="1" applyFill="1" applyBorder="1" applyAlignment="1">
      <alignment horizontal="center" vertical="center" wrapText="1"/>
    </xf>
    <xf numFmtId="0" fontId="7" fillId="0" borderId="3" xfId="0" applyFont="1" applyFill="1" applyBorder="1" applyAlignment="1">
      <alignment horizontal="center" wrapText="1"/>
    </xf>
    <xf numFmtId="0" fontId="5" fillId="5" borderId="13"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26" xfId="0" applyFont="1" applyFill="1" applyBorder="1" applyAlignment="1">
      <alignment horizontal="center" vertical="center" wrapText="1"/>
    </xf>
    <xf numFmtId="166" fontId="35" fillId="2" borderId="3" xfId="9" applyNumberFormat="1" applyFont="1" applyFill="1" applyBorder="1" applyAlignment="1">
      <alignment horizontal="center" vertical="center"/>
    </xf>
    <xf numFmtId="43" fontId="6" fillId="3" borderId="3" xfId="1" applyFont="1" applyFill="1" applyBorder="1"/>
    <xf numFmtId="43" fontId="7" fillId="0" borderId="23" xfId="1" applyFont="1" applyBorder="1" applyAlignment="1"/>
    <xf numFmtId="0" fontId="7" fillId="0" borderId="0" xfId="0" applyFont="1" applyAlignment="1">
      <alignment horizontal="left"/>
    </xf>
    <xf numFmtId="165" fontId="6" fillId="3" borderId="22" xfId="1" applyNumberFormat="1" applyFont="1" applyFill="1" applyBorder="1" applyAlignment="1">
      <alignment horizontal="right" wrapText="1"/>
    </xf>
    <xf numFmtId="165" fontId="29" fillId="2" borderId="3" xfId="1" applyNumberFormat="1" applyFont="1" applyFill="1" applyBorder="1" applyAlignment="1">
      <alignment wrapText="1"/>
    </xf>
    <xf numFmtId="169" fontId="16" fillId="0" borderId="0" xfId="0" applyNumberFormat="1" applyFont="1" applyAlignment="1">
      <alignment horizontal="left"/>
    </xf>
    <xf numFmtId="14" fontId="16" fillId="0" borderId="0" xfId="0" applyNumberFormat="1" applyFont="1" applyAlignment="1">
      <alignment horizontal="left"/>
    </xf>
    <xf numFmtId="0" fontId="17" fillId="0" borderId="0" xfId="0" applyFont="1" applyAlignment="1">
      <alignment horizontal="left" vertical="center"/>
    </xf>
    <xf numFmtId="0" fontId="36" fillId="0" borderId="0" xfId="0" applyFont="1"/>
    <xf numFmtId="43" fontId="28" fillId="0" borderId="3" xfId="1" applyFont="1" applyFill="1" applyBorder="1" applyAlignment="1">
      <alignment horizontal="right" vertical="center"/>
    </xf>
    <xf numFmtId="43" fontId="28" fillId="0" borderId="3" xfId="1" quotePrefix="1" applyFont="1" applyFill="1" applyBorder="1" applyAlignment="1">
      <alignment horizontal="right" vertical="center"/>
    </xf>
    <xf numFmtId="9" fontId="28" fillId="0" borderId="3" xfId="0" applyNumberFormat="1" applyFont="1" applyFill="1" applyBorder="1" applyAlignment="1">
      <alignment horizontal="right" vertical="center"/>
    </xf>
    <xf numFmtId="165" fontId="7" fillId="6" borderId="23" xfId="1" applyNumberFormat="1" applyFont="1" applyFill="1" applyBorder="1" applyAlignment="1">
      <alignment horizontal="right" wrapText="1"/>
    </xf>
    <xf numFmtId="165" fontId="7" fillId="6" borderId="12" xfId="1" applyNumberFormat="1" applyFont="1" applyFill="1" applyBorder="1" applyAlignment="1">
      <alignment horizontal="right" wrapText="1"/>
    </xf>
    <xf numFmtId="165" fontId="7" fillId="6" borderId="28" xfId="1" applyNumberFormat="1" applyFont="1" applyFill="1" applyBorder="1" applyAlignment="1">
      <alignment horizontal="right" wrapText="1"/>
    </xf>
    <xf numFmtId="165" fontId="7" fillId="6" borderId="24" xfId="1" applyNumberFormat="1" applyFont="1" applyFill="1" applyBorder="1" applyAlignment="1">
      <alignment horizontal="right"/>
    </xf>
    <xf numFmtId="9" fontId="7" fillId="0" borderId="24" xfId="2" applyFont="1" applyBorder="1"/>
    <xf numFmtId="165" fontId="7" fillId="0" borderId="24" xfId="10" applyNumberFormat="1" applyFont="1" applyBorder="1"/>
    <xf numFmtId="165" fontId="6" fillId="3" borderId="22" xfId="10" applyNumberFormat="1" applyFont="1" applyFill="1" applyBorder="1"/>
    <xf numFmtId="165" fontId="7" fillId="0" borderId="24" xfId="10" applyNumberFormat="1" applyFont="1" applyBorder="1"/>
    <xf numFmtId="165" fontId="7" fillId="0" borderId="3" xfId="10" applyNumberFormat="1" applyFont="1" applyBorder="1"/>
    <xf numFmtId="165" fontId="6" fillId="3" borderId="22" xfId="10" applyNumberFormat="1" applyFont="1" applyFill="1" applyBorder="1"/>
    <xf numFmtId="165" fontId="7" fillId="0" borderId="3" xfId="10" applyNumberFormat="1" applyFont="1" applyBorder="1"/>
    <xf numFmtId="165" fontId="6" fillId="3" borderId="24" xfId="10" applyNumberFormat="1" applyFont="1" applyFill="1" applyBorder="1"/>
    <xf numFmtId="165" fontId="6" fillId="3" borderId="3" xfId="10" applyNumberFormat="1" applyFont="1" applyFill="1" applyBorder="1"/>
    <xf numFmtId="10" fontId="6" fillId="3" borderId="3" xfId="2" applyNumberFormat="1" applyFont="1" applyFill="1" applyBorder="1"/>
    <xf numFmtId="43" fontId="28" fillId="0" borderId="3" xfId="1" applyFont="1" applyBorder="1" applyAlignment="1">
      <alignment horizontal="right"/>
    </xf>
    <xf numFmtId="170" fontId="30" fillId="0" borderId="3" xfId="1" applyNumberFormat="1" applyFont="1" applyFill="1" applyBorder="1" applyAlignment="1">
      <alignment wrapText="1"/>
    </xf>
    <xf numFmtId="165" fontId="7" fillId="0" borderId="24" xfId="1" applyNumberFormat="1" applyFont="1" applyFill="1" applyBorder="1"/>
    <xf numFmtId="167" fontId="28" fillId="0" borderId="3" xfId="0" applyNumberFormat="1" applyFont="1" applyFill="1" applyBorder="1" applyAlignment="1">
      <alignment horizontal="right" vertical="center"/>
    </xf>
    <xf numFmtId="10" fontId="8" fillId="3" borderId="3" xfId="2" applyNumberFormat="1" applyFont="1" applyFill="1" applyBorder="1" applyAlignment="1">
      <alignment wrapText="1"/>
    </xf>
    <xf numFmtId="9" fontId="28" fillId="0" borderId="3" xfId="2" applyNumberFormat="1" applyFont="1" applyBorder="1" applyAlignment="1">
      <alignment horizontal="right" vertical="center"/>
    </xf>
    <xf numFmtId="167" fontId="28" fillId="0" borderId="3" xfId="0" applyNumberFormat="1" applyFont="1" applyBorder="1" applyAlignment="1">
      <alignment horizontal="right" vertical="center"/>
    </xf>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5" xfId="0" applyFont="1" applyFill="1" applyBorder="1" applyAlignment="1">
      <alignment horizontal="center" vertical="center" wrapText="1"/>
    </xf>
    <xf numFmtId="0" fontId="6" fillId="2" borderId="29" xfId="0" applyFont="1" applyFill="1" applyBorder="1" applyAlignment="1">
      <alignment horizontal="left" vertical="center"/>
    </xf>
    <xf numFmtId="0" fontId="5" fillId="5" borderId="30"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5" fillId="5" borderId="3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5" xfId="0" applyFont="1" applyFill="1" applyBorder="1" applyAlignment="1">
      <alignment horizontal="center" wrapText="1"/>
    </xf>
    <xf numFmtId="0" fontId="18" fillId="0" borderId="0" xfId="0" applyFont="1" applyAlignment="1">
      <alignment horizontal="left"/>
    </xf>
    <xf numFmtId="0" fontId="5" fillId="5" borderId="3" xfId="0" applyFont="1" applyFill="1" applyBorder="1" applyAlignment="1">
      <alignment horizontal="left" wrapText="1"/>
    </xf>
    <xf numFmtId="0" fontId="19" fillId="2" borderId="0" xfId="0" applyFont="1" applyFill="1" applyAlignment="1">
      <alignment horizontal="left"/>
    </xf>
    <xf numFmtId="0" fontId="5" fillId="4" borderId="3" xfId="0" applyFont="1" applyFill="1" applyBorder="1" applyAlignment="1">
      <alignment horizontal="left" wrapText="1"/>
    </xf>
    <xf numFmtId="0" fontId="5" fillId="5" borderId="27"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27" xfId="0" applyFont="1" applyFill="1" applyBorder="1" applyAlignment="1">
      <alignment horizontal="left" wrapText="1"/>
    </xf>
    <xf numFmtId="0" fontId="5" fillId="5" borderId="18" xfId="0" applyFont="1" applyFill="1" applyBorder="1" applyAlignment="1">
      <alignment horizontal="left" wrapText="1"/>
    </xf>
    <xf numFmtId="0" fontId="5" fillId="5" borderId="27" xfId="0" applyFont="1" applyFill="1" applyBorder="1" applyAlignment="1">
      <alignment horizontal="left" vertical="center"/>
    </xf>
    <xf numFmtId="0" fontId="5" fillId="5" borderId="18" xfId="0" applyFont="1" applyFill="1" applyBorder="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5" fillId="5" borderId="36" xfId="0" applyFont="1" applyFill="1" applyBorder="1" applyAlignment="1">
      <alignment vertical="center" wrapText="1"/>
    </xf>
    <xf numFmtId="0" fontId="5" fillId="5" borderId="9" xfId="0" applyFont="1" applyFill="1" applyBorder="1" applyAlignment="1">
      <alignment vertical="center" wrapText="1"/>
    </xf>
    <xf numFmtId="0" fontId="5" fillId="5" borderId="37" xfId="0" applyFont="1" applyFill="1" applyBorder="1" applyAlignment="1">
      <alignment vertical="center" wrapText="1"/>
    </xf>
    <xf numFmtId="0" fontId="5" fillId="5" borderId="38" xfId="0" applyFont="1" applyFill="1" applyBorder="1" applyAlignment="1">
      <alignment vertical="center" wrapText="1"/>
    </xf>
    <xf numFmtId="0" fontId="5" fillId="5" borderId="27" xfId="0" applyFont="1" applyFill="1" applyBorder="1" applyAlignment="1">
      <alignment horizontal="left"/>
    </xf>
    <xf numFmtId="0" fontId="5" fillId="5" borderId="18" xfId="0" applyFont="1" applyFill="1" applyBorder="1" applyAlignment="1">
      <alignment horizontal="left"/>
    </xf>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8" fillId="2" borderId="0" xfId="0" applyFont="1" applyFill="1" applyBorder="1" applyAlignment="1">
      <alignment horizontal="left" vertical="center"/>
    </xf>
    <xf numFmtId="0" fontId="6" fillId="2" borderId="29" xfId="0" applyFont="1" applyFill="1" applyBorder="1" applyAlignment="1">
      <alignment horizontal="left" vertical="center"/>
    </xf>
    <xf numFmtId="0" fontId="5" fillId="5" borderId="30"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0" xfId="0" applyFont="1" applyBorder="1" applyAlignment="1">
      <alignment horizontal="center" vertical="center" wrapText="1"/>
    </xf>
    <xf numFmtId="0" fontId="31" fillId="4" borderId="27" xfId="0" applyFont="1" applyFill="1" applyBorder="1" applyAlignment="1">
      <alignment horizontal="center" vertical="center" wrapText="1"/>
    </xf>
    <xf numFmtId="0" fontId="31" fillId="4" borderId="18"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5" fillId="5" borderId="7" xfId="0" applyFont="1" applyFill="1" applyBorder="1" applyAlignment="1">
      <alignment horizontal="left" wrapText="1"/>
    </xf>
    <xf numFmtId="0" fontId="5" fillId="4" borderId="27" xfId="0" applyFont="1" applyFill="1" applyBorder="1" applyAlignment="1">
      <alignment horizontal="left" wrapText="1"/>
    </xf>
    <xf numFmtId="0" fontId="5" fillId="4" borderId="18" xfId="0" applyFont="1" applyFill="1" applyBorder="1" applyAlignment="1">
      <alignment horizontal="left" wrapText="1"/>
    </xf>
    <xf numFmtId="0" fontId="5" fillId="4" borderId="7" xfId="0" applyFont="1" applyFill="1" applyBorder="1" applyAlignment="1">
      <alignment horizontal="left" wrapText="1"/>
    </xf>
    <xf numFmtId="0" fontId="30" fillId="2" borderId="22" xfId="0" applyFont="1" applyFill="1" applyBorder="1" applyAlignment="1">
      <alignment horizontal="center" wrapText="1"/>
    </xf>
    <xf numFmtId="0" fontId="30" fillId="2" borderId="24" xfId="0" applyFont="1" applyFill="1" applyBorder="1" applyAlignment="1">
      <alignment horizontal="center" wrapText="1"/>
    </xf>
    <xf numFmtId="0" fontId="29" fillId="2" borderId="1" xfId="0" applyFont="1" applyFill="1" applyBorder="1" applyAlignment="1">
      <alignment horizontal="center" wrapText="1"/>
    </xf>
    <xf numFmtId="0" fontId="29" fillId="2" borderId="4" xfId="0" applyFont="1" applyFill="1" applyBorder="1" applyAlignment="1">
      <alignment horizontal="center" wrapText="1"/>
    </xf>
    <xf numFmtId="0" fontId="29" fillId="2" borderId="5" xfId="0" applyFont="1" applyFill="1" applyBorder="1" applyAlignment="1">
      <alignment horizontal="center" wrapText="1"/>
    </xf>
    <xf numFmtId="0" fontId="29" fillId="2" borderId="6" xfId="0" applyFont="1" applyFill="1" applyBorder="1" applyAlignment="1">
      <alignment horizontal="center" wrapText="1"/>
    </xf>
    <xf numFmtId="0" fontId="30" fillId="2" borderId="27" xfId="0" applyFont="1" applyFill="1" applyBorder="1" applyAlignment="1">
      <alignment horizontal="center" wrapText="1"/>
    </xf>
    <xf numFmtId="0" fontId="30" fillId="2" borderId="18" xfId="0" applyFont="1" applyFill="1" applyBorder="1" applyAlignment="1">
      <alignment horizontal="center" wrapText="1"/>
    </xf>
    <xf numFmtId="0" fontId="30" fillId="2" borderId="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5" xfId="0" applyFont="1" applyFill="1" applyBorder="1" applyAlignment="1">
      <alignment horizontal="center" wrapText="1"/>
    </xf>
    <xf numFmtId="0" fontId="5" fillId="5" borderId="3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4" fillId="0" borderId="0" xfId="0" applyFont="1" applyAlignment="1"/>
    <xf numFmtId="0" fontId="5" fillId="5" borderId="15"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2" xfId="0" applyFont="1" applyFill="1" applyBorder="1" applyAlignment="1"/>
    <xf numFmtId="0" fontId="5" fillId="4" borderId="47" xfId="0" applyFont="1" applyFill="1" applyBorder="1" applyAlignment="1"/>
    <xf numFmtId="0" fontId="30" fillId="2" borderId="4" xfId="0" applyFont="1" applyFill="1" applyBorder="1" applyAlignment="1">
      <alignment horizontal="center" wrapText="1"/>
    </xf>
    <xf numFmtId="0" fontId="5" fillId="4" borderId="36" xfId="0" applyFont="1" applyFill="1" applyBorder="1" applyAlignment="1">
      <alignment horizontal="center" vertical="center" wrapText="1"/>
    </xf>
    <xf numFmtId="15" fontId="7" fillId="0" borderId="3" xfId="0" applyNumberFormat="1" applyFont="1" applyBorder="1" applyAlignment="1">
      <alignment horizontal="center" wrapText="1"/>
    </xf>
    <xf numFmtId="0" fontId="7" fillId="0" borderId="3" xfId="0" applyNumberFormat="1" applyFont="1" applyBorder="1" applyAlignment="1">
      <alignment horizontal="center" wrapText="1"/>
    </xf>
    <xf numFmtId="49" fontId="7" fillId="0" borderId="3" xfId="0" applyNumberFormat="1" applyFont="1" applyBorder="1" applyAlignment="1">
      <alignment horizontal="center" wrapText="1"/>
    </xf>
  </cellXfs>
  <cellStyles count="12">
    <cellStyle name="=C:\WINNT35\SYSTEM32\COMMAND.COM" xfId="5" xr:uid="{CBA6C0D7-C10E-4661-975E-AD3D75559124}"/>
    <cellStyle name="Comma 2" xfId="11" xr:uid="{5B53FA5B-8A64-4F61-8400-E35067F7F2BD}"/>
    <cellStyle name="Komma" xfId="1" builtinId="3"/>
    <cellStyle name="Komma 2" xfId="4" xr:uid="{558A616C-3FCE-4473-B21C-81A4FE451D52}"/>
    <cellStyle name="Komma 3" xfId="10" xr:uid="{ED5FE2C8-54DC-404D-9478-61B813E22F7F}"/>
    <cellStyle name="Normal" xfId="0" builtinId="0"/>
    <cellStyle name="Normal 2" xfId="3" xr:uid="{6690A037-355B-4E18-A5F0-9BBA724EEA81}"/>
    <cellStyle name="Normal 2 2" xfId="8" xr:uid="{262D97F8-085B-466D-B40A-531C5CA828BC}"/>
    <cellStyle name="optionalExposure" xfId="6" xr:uid="{47B8EFE7-C0BD-40E4-B838-E17871AB5D34}"/>
    <cellStyle name="Prosent" xfId="2" builtinId="5"/>
    <cellStyle name="Prosent 2" xfId="7" xr:uid="{E63805EF-B334-45A5-8BC5-C130EA2A7C1C}"/>
    <cellStyle name="Tusenskille_Grunnlag BoligKreditt 2008" xfId="9" xr:uid="{C3C00F58-A50A-4A81-9095-06D635E773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1485900</xdr:colOff>
      <xdr:row>24</xdr:row>
      <xdr:rowOff>161925</xdr:rowOff>
    </xdr:from>
    <xdr:to>
      <xdr:col>4</xdr:col>
      <xdr:colOff>1561538</xdr:colOff>
      <xdr:row>28</xdr:row>
      <xdr:rowOff>96450</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10591800" y="724852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26"/>
  <sheetViews>
    <sheetView showGridLines="0" tabSelected="1" zoomScaleNormal="100" workbookViewId="0">
      <selection activeCell="A26" sqref="A26"/>
    </sheetView>
  </sheetViews>
  <sheetFormatPr baseColWidth="10" defaultColWidth="9.21875" defaultRowHeight="14.25" x14ac:dyDescent="0.2"/>
  <cols>
    <col min="1" max="1" width="11" bestFit="1" customWidth="1"/>
    <col min="2" max="2" width="12.33203125" customWidth="1"/>
    <col min="3" max="3" width="82.88671875" bestFit="1" customWidth="1"/>
    <col min="4" max="4" width="26" bestFit="1" customWidth="1"/>
    <col min="5" max="5" width="18.33203125" bestFit="1" customWidth="1"/>
    <col min="9701" max="9701" width="2.109375" customWidth="1"/>
    <col min="9702" max="9730" width="9.21875" hidden="1" customWidth="1"/>
    <col min="9731" max="16384" width="0" hidden="1" customWidth="1"/>
  </cols>
  <sheetData>
    <row r="1" spans="1:6" x14ac:dyDescent="0.2">
      <c r="A1" s="323" t="s">
        <v>422</v>
      </c>
      <c r="B1" s="323"/>
      <c r="C1" s="323"/>
      <c r="D1" s="323"/>
      <c r="E1" s="323"/>
      <c r="F1" s="323"/>
    </row>
    <row r="2" spans="1:6" x14ac:dyDescent="0.2">
      <c r="A2" s="323"/>
      <c r="B2" s="323"/>
      <c r="C2" s="323"/>
      <c r="D2" s="323"/>
      <c r="E2" s="323"/>
      <c r="F2" s="323"/>
    </row>
    <row r="3" spans="1:6" x14ac:dyDescent="0.2">
      <c r="A3" s="323"/>
      <c r="B3" s="323"/>
      <c r="C3" s="323"/>
      <c r="D3" s="323"/>
      <c r="E3" s="323"/>
      <c r="F3" s="323"/>
    </row>
    <row r="4" spans="1:6" x14ac:dyDescent="0.2">
      <c r="A4" s="323"/>
      <c r="B4" s="323"/>
      <c r="C4" s="323"/>
      <c r="D4" s="323"/>
      <c r="E4" s="323"/>
      <c r="F4" s="323"/>
    </row>
    <row r="6" spans="1:6" ht="16.5" x14ac:dyDescent="0.25">
      <c r="A6" s="132">
        <v>44834</v>
      </c>
      <c r="B6" s="62"/>
      <c r="C6" s="62"/>
      <c r="D6" s="62"/>
    </row>
    <row r="7" spans="1:6" x14ac:dyDescent="0.2">
      <c r="A7" s="62"/>
      <c r="B7" s="62"/>
      <c r="C7" s="62"/>
      <c r="D7" s="62"/>
    </row>
    <row r="8" spans="1:6" ht="25.5" customHeight="1" x14ac:dyDescent="0.2">
      <c r="A8" s="65" t="s">
        <v>490</v>
      </c>
      <c r="B8" s="65" t="s">
        <v>431</v>
      </c>
      <c r="C8" s="65" t="s">
        <v>417</v>
      </c>
      <c r="D8" s="65" t="s">
        <v>418</v>
      </c>
      <c r="E8" s="285" t="s">
        <v>681</v>
      </c>
    </row>
    <row r="9" spans="1:6" ht="25.5" customHeight="1" x14ac:dyDescent="0.25">
      <c r="A9" s="215" t="s">
        <v>500</v>
      </c>
      <c r="B9" s="216" t="s">
        <v>512</v>
      </c>
      <c r="C9" s="109" t="s">
        <v>586</v>
      </c>
      <c r="D9" s="64" t="s">
        <v>420</v>
      </c>
      <c r="E9" s="284">
        <f t="shared" ref="E9:E22" si="0">AsOfDate</f>
        <v>44834</v>
      </c>
    </row>
    <row r="10" spans="1:6" ht="25.5" customHeight="1" x14ac:dyDescent="0.25">
      <c r="A10" s="63" t="s">
        <v>492</v>
      </c>
      <c r="B10" s="156" t="s">
        <v>513</v>
      </c>
      <c r="C10" s="109" t="s">
        <v>425</v>
      </c>
      <c r="D10" s="64" t="s">
        <v>420</v>
      </c>
      <c r="E10" s="284">
        <f t="shared" si="0"/>
        <v>44834</v>
      </c>
    </row>
    <row r="11" spans="1:6" ht="25.5" customHeight="1" x14ac:dyDescent="0.25">
      <c r="A11" s="63" t="s">
        <v>493</v>
      </c>
      <c r="B11" s="156" t="s">
        <v>516</v>
      </c>
      <c r="C11" s="109" t="s">
        <v>494</v>
      </c>
      <c r="D11" s="64" t="s">
        <v>420</v>
      </c>
      <c r="E11" s="284">
        <f t="shared" si="0"/>
        <v>44834</v>
      </c>
    </row>
    <row r="12" spans="1:6" ht="25.5" customHeight="1" x14ac:dyDescent="0.25">
      <c r="A12" s="63" t="s">
        <v>661</v>
      </c>
      <c r="B12" s="156" t="s">
        <v>514</v>
      </c>
      <c r="C12" s="109" t="s">
        <v>495</v>
      </c>
      <c r="D12" s="64" t="s">
        <v>420</v>
      </c>
      <c r="E12" s="284">
        <f t="shared" si="0"/>
        <v>44834</v>
      </c>
    </row>
    <row r="13" spans="1:6" ht="25.5" customHeight="1" x14ac:dyDescent="0.25">
      <c r="A13" s="63" t="s">
        <v>662</v>
      </c>
      <c r="B13" s="156" t="s">
        <v>515</v>
      </c>
      <c r="C13" s="109" t="s">
        <v>496</v>
      </c>
      <c r="D13" s="64" t="s">
        <v>420</v>
      </c>
      <c r="E13" s="284">
        <f t="shared" si="0"/>
        <v>44834</v>
      </c>
    </row>
    <row r="14" spans="1:6" ht="25.5" customHeight="1" x14ac:dyDescent="0.25">
      <c r="A14" s="63" t="s">
        <v>488</v>
      </c>
      <c r="B14" s="156" t="s">
        <v>517</v>
      </c>
      <c r="C14" s="109" t="s">
        <v>486</v>
      </c>
      <c r="D14" s="64" t="s">
        <v>420</v>
      </c>
      <c r="E14" s="284">
        <f t="shared" si="0"/>
        <v>44834</v>
      </c>
    </row>
    <row r="15" spans="1:6" ht="25.5" customHeight="1" x14ac:dyDescent="0.25">
      <c r="A15" s="63" t="s">
        <v>489</v>
      </c>
      <c r="B15" s="156" t="s">
        <v>518</v>
      </c>
      <c r="C15" s="109" t="s">
        <v>487</v>
      </c>
      <c r="D15" s="64" t="s">
        <v>420</v>
      </c>
      <c r="E15" s="284">
        <f t="shared" si="0"/>
        <v>44834</v>
      </c>
    </row>
    <row r="16" spans="1:6" ht="25.5" customHeight="1" x14ac:dyDescent="0.25">
      <c r="A16" s="63" t="s">
        <v>497</v>
      </c>
      <c r="B16" s="156" t="s">
        <v>519</v>
      </c>
      <c r="C16" s="109" t="s">
        <v>501</v>
      </c>
      <c r="D16" s="64" t="s">
        <v>420</v>
      </c>
      <c r="E16" s="284">
        <f t="shared" si="0"/>
        <v>44834</v>
      </c>
    </row>
    <row r="17" spans="1:5" ht="25.5" customHeight="1" x14ac:dyDescent="0.25">
      <c r="A17" s="63" t="s">
        <v>498</v>
      </c>
      <c r="B17" s="156" t="s">
        <v>520</v>
      </c>
      <c r="C17" s="109" t="s">
        <v>502</v>
      </c>
      <c r="D17" s="64" t="s">
        <v>420</v>
      </c>
      <c r="E17" s="284">
        <f t="shared" si="0"/>
        <v>44834</v>
      </c>
    </row>
    <row r="18" spans="1:5" ht="25.5" customHeight="1" x14ac:dyDescent="0.25">
      <c r="A18" s="63" t="s">
        <v>503</v>
      </c>
      <c r="B18" s="156" t="s">
        <v>521</v>
      </c>
      <c r="C18" s="109" t="s">
        <v>504</v>
      </c>
      <c r="D18" s="64" t="s">
        <v>420</v>
      </c>
      <c r="E18" s="284">
        <f t="shared" si="0"/>
        <v>44834</v>
      </c>
    </row>
    <row r="19" spans="1:5" ht="26.25" customHeight="1" x14ac:dyDescent="0.25">
      <c r="A19" s="215" t="s">
        <v>505</v>
      </c>
      <c r="B19" s="216" t="s">
        <v>522</v>
      </c>
      <c r="C19" s="109" t="s">
        <v>499</v>
      </c>
      <c r="D19" s="64" t="s">
        <v>420</v>
      </c>
      <c r="E19" s="284">
        <f t="shared" si="0"/>
        <v>44834</v>
      </c>
    </row>
    <row r="20" spans="1:5" ht="26.25" customHeight="1" x14ac:dyDescent="0.25">
      <c r="A20" s="63" t="s">
        <v>506</v>
      </c>
      <c r="B20" s="156" t="s">
        <v>523</v>
      </c>
      <c r="C20" s="109" t="s">
        <v>509</v>
      </c>
      <c r="D20" s="64" t="s">
        <v>420</v>
      </c>
      <c r="E20" s="284">
        <f t="shared" si="0"/>
        <v>44834</v>
      </c>
    </row>
    <row r="21" spans="1:5" ht="27.75" customHeight="1" x14ac:dyDescent="0.25">
      <c r="A21" s="63" t="s">
        <v>507</v>
      </c>
      <c r="B21" s="156" t="s">
        <v>524</v>
      </c>
      <c r="C21" s="109" t="s">
        <v>510</v>
      </c>
      <c r="D21" s="64" t="s">
        <v>420</v>
      </c>
      <c r="E21" s="284">
        <f t="shared" si="0"/>
        <v>44834</v>
      </c>
    </row>
    <row r="22" spans="1:5" ht="27.75" customHeight="1" x14ac:dyDescent="0.25">
      <c r="A22" s="63" t="s">
        <v>508</v>
      </c>
      <c r="B22" s="156" t="s">
        <v>525</v>
      </c>
      <c r="C22" s="109" t="s">
        <v>511</v>
      </c>
      <c r="D22" s="64" t="s">
        <v>420</v>
      </c>
      <c r="E22" s="284">
        <f t="shared" si="0"/>
        <v>44834</v>
      </c>
    </row>
    <row r="23" spans="1:5" ht="27.75" customHeight="1" x14ac:dyDescent="0.25">
      <c r="A23" s="63"/>
      <c r="B23" s="156" t="s">
        <v>526</v>
      </c>
      <c r="C23" s="109" t="s">
        <v>419</v>
      </c>
      <c r="D23" s="64" t="s">
        <v>421</v>
      </c>
      <c r="E23" s="283">
        <v>44561</v>
      </c>
    </row>
    <row r="24" spans="1:5" ht="25.5" customHeight="1" x14ac:dyDescent="0.2"/>
    <row r="26" spans="1:5" x14ac:dyDescent="0.2">
      <c r="A26" s="286"/>
    </row>
  </sheetData>
  <mergeCells count="1">
    <mergeCell ref="A1:F4"/>
  </mergeCells>
  <phoneticPr fontId="22" type="noConversion"/>
  <hyperlinks>
    <hyperlink ref="A12" location="'CCyB1'!A1" display="CCyB1" xr:uid="{74B98827-C116-424F-9E4A-4044DF0372C5}"/>
    <hyperlink ref="A19" location="'EU LIQ2'!A1" display="EU LIQ2" xr:uid="{B691D9B6-7579-43A3-BCFC-DCF02712576B}"/>
    <hyperlink ref="A20" location="'EU AE1'!A1" display="EU AE1" xr:uid="{5D4719D6-A5FC-4291-874F-3C9DA7D2D948}"/>
    <hyperlink ref="A21" location="'EU AE2'!A1" display="EU AE2" xr:uid="{A12DF91C-6365-4C8F-AA8C-B3EC63334876}"/>
    <hyperlink ref="A22" location="'EU AE3'!A1" display="EU AE3" xr:uid="{6C667D5A-8E3A-43BF-B69E-64B080094397}"/>
    <hyperlink ref="C9" location="'#1'!A1" display="Key metrics " xr:uid="{813669B8-E478-466C-ADC9-0D403A49A569}"/>
    <hyperlink ref="C10" location="'# 2'!A1" display="Own funds main features" xr:uid="{78585806-221B-441E-8723-0705154E08EE}"/>
    <hyperlink ref="C11" location="'# 3'!A1" display="Composition of regulatory own funds" xr:uid="{9F9CC16C-8896-4EE5-875B-ED0391C719DF}"/>
    <hyperlink ref="C12" location="'#4'!A1" display="Geographical distribution of credit exposures used in the countercyclical capital buffer" xr:uid="{57BE3F34-ADFB-4BBD-8E37-6CF97F52DEFC}"/>
    <hyperlink ref="C13" location="'#5'!A1" display="Amount of institution-specific countercyclical capital buffer" xr:uid="{E88C2936-08A0-4D89-B22A-FC5F0C9EE8DA}"/>
    <hyperlink ref="C14" location="'#6'!A1" display="Credit risk exposure and CRM effects" xr:uid="{9706BA60-FA58-4EBD-B4BD-F2823C0DE44E}"/>
    <hyperlink ref="C15" location="'#7'!A1" display="Standardised approach" xr:uid="{5D0FC712-3B32-4EAF-B106-8BBD4F5D1BE2}"/>
    <hyperlink ref="C16" location="'#8'!A1" display="Summary reconciliation of accounting assets and leverage ratio exposures" xr:uid="{71148980-5083-4E46-9541-DC33FF796244}"/>
    <hyperlink ref="C17" location="'#9'!A1" display="Leverage ratio common disclosure" xr:uid="{01558C6E-D78C-4F1B-BD86-2E1C3BEEB78D}"/>
    <hyperlink ref="C18" location="'#10'!A1" display="Quantitative information of LCR" xr:uid="{9D9E33F8-DCAE-4A03-A499-3BBE85483537}"/>
    <hyperlink ref="C19" location="'#11'!A1" display="Net stable funding ratio " xr:uid="{636F79CF-6F54-477C-9365-54CE66AF7513}"/>
    <hyperlink ref="C20" location="'#12'!A1" display="Encumbered and unencumbered assets" xr:uid="{190B57AC-AB87-4DEE-B814-4F18EB6CD392}"/>
    <hyperlink ref="C21" location="'#13'!A1" display="Collateral received and own debt securities issued" xr:uid="{11B59666-75FC-4E29-9C5B-92ECAB74AD8C}"/>
    <hyperlink ref="C22" location="'#14'!A1" display="Sources of encumbrance" xr:uid="{C7DDA9DD-06D9-4C17-B9EA-38B857119BFC}"/>
    <hyperlink ref="C23" location="'#15'!A1" display="Remuneration " xr:uid="{5905CF38-FFBE-4FB9-B510-5657C4402C4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34A0-E4EE-42F5-9497-5AC3EFEC71CB}">
  <dimension ref="A1:K50"/>
  <sheetViews>
    <sheetView showGridLines="0" workbookViewId="0">
      <selection activeCell="H8" sqref="H8"/>
    </sheetView>
  </sheetViews>
  <sheetFormatPr baseColWidth="10" defaultRowHeight="14.25" x14ac:dyDescent="0.2"/>
  <cols>
    <col min="2" max="2" width="101.5546875" bestFit="1" customWidth="1"/>
    <col min="3" max="3" width="16.44140625" customWidth="1"/>
    <col min="4" max="4" width="17.21875" customWidth="1"/>
  </cols>
  <sheetData>
    <row r="1" spans="1:11" ht="14.25" customHeight="1" x14ac:dyDescent="0.25">
      <c r="A1" s="333" t="s">
        <v>502</v>
      </c>
      <c r="B1" s="333"/>
      <c r="C1" s="333"/>
      <c r="D1" s="333"/>
      <c r="E1" s="155"/>
      <c r="F1" s="155"/>
      <c r="G1" s="155"/>
      <c r="H1" s="155"/>
      <c r="I1" s="155"/>
      <c r="J1" s="155"/>
      <c r="K1" s="155"/>
    </row>
    <row r="2" spans="1:11" ht="14.25" customHeight="1" x14ac:dyDescent="0.25">
      <c r="A2" s="333"/>
      <c r="B2" s="333"/>
      <c r="C2" s="333"/>
      <c r="D2" s="333"/>
      <c r="E2" s="155"/>
      <c r="F2" s="155"/>
      <c r="G2" s="155"/>
      <c r="H2" s="155"/>
      <c r="I2" s="155"/>
      <c r="J2" s="155"/>
      <c r="K2" s="155"/>
    </row>
    <row r="3" spans="1:11" x14ac:dyDescent="0.2">
      <c r="A3" s="259" t="s">
        <v>671</v>
      </c>
      <c r="B3" s="260"/>
      <c r="C3" s="2"/>
      <c r="D3" s="2"/>
      <c r="E3" s="2"/>
      <c r="F3" s="2"/>
    </row>
    <row r="7" spans="1:11" ht="15" customHeight="1" x14ac:dyDescent="0.2">
      <c r="A7" s="345" t="s">
        <v>588</v>
      </c>
      <c r="B7" s="345"/>
      <c r="C7" s="345"/>
    </row>
    <row r="8" spans="1:11" ht="15" customHeight="1" x14ac:dyDescent="0.2">
      <c r="A8" s="237"/>
      <c r="B8" s="238"/>
      <c r="C8" s="376" t="s">
        <v>323</v>
      </c>
      <c r="D8" s="383"/>
      <c r="E8" s="383"/>
    </row>
    <row r="9" spans="1:11" ht="24.75" customHeight="1" x14ac:dyDescent="0.2">
      <c r="A9" s="237"/>
      <c r="B9" s="237"/>
      <c r="C9" s="239" t="s">
        <v>282</v>
      </c>
      <c r="D9" s="239" t="s">
        <v>283</v>
      </c>
      <c r="E9" s="239" t="s">
        <v>284</v>
      </c>
    </row>
    <row r="10" spans="1:11" ht="15" customHeight="1" x14ac:dyDescent="0.2">
      <c r="A10" s="240"/>
      <c r="B10" s="241"/>
      <c r="C10" s="242">
        <v>44834</v>
      </c>
      <c r="D10" s="242">
        <v>44742</v>
      </c>
      <c r="E10" s="242">
        <v>44651</v>
      </c>
    </row>
    <row r="11" spans="1:11" ht="15" customHeight="1" x14ac:dyDescent="0.2">
      <c r="A11" s="148"/>
      <c r="B11" s="167" t="s">
        <v>322</v>
      </c>
      <c r="C11" s="150"/>
      <c r="D11" s="150"/>
      <c r="E11" s="150"/>
    </row>
    <row r="12" spans="1:11" x14ac:dyDescent="0.2">
      <c r="A12" s="168">
        <v>1</v>
      </c>
      <c r="B12" s="168" t="s">
        <v>324</v>
      </c>
      <c r="C12" s="56">
        <v>117119213.08696653</v>
      </c>
      <c r="D12" s="56">
        <v>112823729.11121123</v>
      </c>
      <c r="E12" s="295">
        <v>109414015.00806281</v>
      </c>
    </row>
    <row r="13" spans="1:11" x14ac:dyDescent="0.2">
      <c r="A13" s="168">
        <v>2</v>
      </c>
      <c r="B13" s="244" t="s">
        <v>327</v>
      </c>
      <c r="C13" s="173">
        <v>0</v>
      </c>
      <c r="D13" s="173">
        <v>0</v>
      </c>
      <c r="E13" s="173"/>
    </row>
    <row r="14" spans="1:11" x14ac:dyDescent="0.2">
      <c r="A14" s="168">
        <v>3</v>
      </c>
      <c r="B14" s="245" t="s">
        <v>328</v>
      </c>
      <c r="C14" s="173">
        <v>0</v>
      </c>
      <c r="D14" s="173">
        <v>0</v>
      </c>
      <c r="E14" s="173"/>
    </row>
    <row r="15" spans="1:11" x14ac:dyDescent="0.2">
      <c r="A15" s="168">
        <v>4</v>
      </c>
      <c r="B15" s="245" t="s">
        <v>642</v>
      </c>
      <c r="C15" s="173">
        <v>0</v>
      </c>
      <c r="D15" s="173">
        <v>0</v>
      </c>
      <c r="E15" s="173"/>
    </row>
    <row r="16" spans="1:11" x14ac:dyDescent="0.2">
      <c r="A16" s="168">
        <v>5</v>
      </c>
      <c r="B16" s="245" t="s">
        <v>643</v>
      </c>
      <c r="C16" s="173">
        <v>0</v>
      </c>
      <c r="D16" s="173">
        <v>0</v>
      </c>
      <c r="E16" s="173"/>
    </row>
    <row r="17" spans="1:5" x14ac:dyDescent="0.2">
      <c r="A17" s="169">
        <v>6</v>
      </c>
      <c r="B17" s="169" t="s">
        <v>325</v>
      </c>
      <c r="C17" s="243">
        <v>-32583.965531999998</v>
      </c>
      <c r="D17" s="243">
        <v>-29572.829346999999</v>
      </c>
      <c r="E17" s="243">
        <v>-27576.049305</v>
      </c>
    </row>
    <row r="18" spans="1:5" x14ac:dyDescent="0.2">
      <c r="A18" s="170">
        <v>7</v>
      </c>
      <c r="B18" s="170" t="s">
        <v>647</v>
      </c>
      <c r="C18" s="171">
        <v>117086629.12143452</v>
      </c>
      <c r="D18" s="171">
        <v>112794156.28186423</v>
      </c>
      <c r="E18" s="296">
        <v>109386438.9587578</v>
      </c>
    </row>
    <row r="19" spans="1:5" x14ac:dyDescent="0.2">
      <c r="A19" s="51"/>
      <c r="B19" s="51" t="s">
        <v>326</v>
      </c>
      <c r="C19" s="389"/>
      <c r="D19" s="172"/>
      <c r="E19" s="172"/>
    </row>
    <row r="20" spans="1:5" x14ac:dyDescent="0.2">
      <c r="A20" s="169">
        <v>8</v>
      </c>
      <c r="B20" s="245" t="s">
        <v>645</v>
      </c>
      <c r="C20" s="173">
        <v>3980150.0145751485</v>
      </c>
      <c r="D20" s="173">
        <v>5232799.0186793096</v>
      </c>
      <c r="E20" s="297">
        <v>3422319.6751974425</v>
      </c>
    </row>
    <row r="21" spans="1:5" x14ac:dyDescent="0.2">
      <c r="A21" s="169">
        <v>9</v>
      </c>
      <c r="B21" s="245" t="s">
        <v>646</v>
      </c>
      <c r="C21" s="173">
        <v>1207034.7427031605</v>
      </c>
      <c r="D21" s="173">
        <v>1067729.2201527692</v>
      </c>
      <c r="E21" s="298">
        <v>2591244.4474999998</v>
      </c>
    </row>
    <row r="22" spans="1:5" x14ac:dyDescent="0.2">
      <c r="A22" s="169">
        <v>10</v>
      </c>
      <c r="B22" s="169" t="s">
        <v>644</v>
      </c>
      <c r="C22" s="173">
        <v>0</v>
      </c>
      <c r="D22" s="173">
        <v>0</v>
      </c>
      <c r="E22" s="173"/>
    </row>
    <row r="23" spans="1:5" x14ac:dyDescent="0.2">
      <c r="A23" s="169">
        <v>11</v>
      </c>
      <c r="B23" s="169" t="s">
        <v>329</v>
      </c>
      <c r="C23" s="173">
        <v>0</v>
      </c>
      <c r="D23" s="173">
        <v>0</v>
      </c>
      <c r="E23" s="173"/>
    </row>
    <row r="24" spans="1:5" x14ac:dyDescent="0.2">
      <c r="A24" s="169">
        <v>12</v>
      </c>
      <c r="B24" s="169" t="s">
        <v>330</v>
      </c>
      <c r="C24" s="173">
        <v>0</v>
      </c>
      <c r="D24" s="173">
        <v>0</v>
      </c>
      <c r="E24" s="173"/>
    </row>
    <row r="25" spans="1:5" x14ac:dyDescent="0.2">
      <c r="A25" s="170">
        <v>13</v>
      </c>
      <c r="B25" s="170" t="s">
        <v>648</v>
      </c>
      <c r="C25" s="171">
        <v>5187184.7572783092</v>
      </c>
      <c r="D25" s="171">
        <v>6300528.2388320789</v>
      </c>
      <c r="E25" s="299">
        <v>6013564.1226974428</v>
      </c>
    </row>
    <row r="26" spans="1:5" x14ac:dyDescent="0.2">
      <c r="A26" s="51"/>
      <c r="B26" s="51" t="s">
        <v>331</v>
      </c>
      <c r="C26" s="389"/>
      <c r="D26" s="172"/>
      <c r="E26" s="172"/>
    </row>
    <row r="27" spans="1:5" x14ac:dyDescent="0.2">
      <c r="A27" s="168">
        <v>14</v>
      </c>
      <c r="B27" s="168" t="s">
        <v>332</v>
      </c>
      <c r="C27" s="56">
        <v>0</v>
      </c>
      <c r="D27" s="56">
        <v>0</v>
      </c>
      <c r="E27" s="56">
        <v>0</v>
      </c>
    </row>
    <row r="28" spans="1:5" x14ac:dyDescent="0.2">
      <c r="A28" s="169">
        <v>15</v>
      </c>
      <c r="B28" s="169" t="s">
        <v>333</v>
      </c>
      <c r="C28" s="173">
        <v>0</v>
      </c>
      <c r="D28" s="173">
        <v>1001648.9718764939</v>
      </c>
      <c r="E28" s="173">
        <v>0</v>
      </c>
    </row>
    <row r="29" spans="1:5" x14ac:dyDescent="0.2">
      <c r="A29" s="169">
        <v>16</v>
      </c>
      <c r="B29" s="169" t="s">
        <v>334</v>
      </c>
      <c r="C29" s="173">
        <v>0</v>
      </c>
      <c r="D29" s="173">
        <v>0</v>
      </c>
      <c r="E29" s="173">
        <v>0</v>
      </c>
    </row>
    <row r="30" spans="1:5" x14ac:dyDescent="0.2">
      <c r="A30" s="169">
        <v>17</v>
      </c>
      <c r="B30" s="169" t="s">
        <v>335</v>
      </c>
      <c r="C30" s="173">
        <v>0</v>
      </c>
      <c r="D30" s="173">
        <v>0</v>
      </c>
      <c r="E30" s="173">
        <v>0</v>
      </c>
    </row>
    <row r="31" spans="1:5" x14ac:dyDescent="0.2">
      <c r="A31" s="174">
        <v>18</v>
      </c>
      <c r="B31" s="174" t="s">
        <v>649</v>
      </c>
      <c r="C31" s="175">
        <v>0</v>
      </c>
      <c r="D31" s="175">
        <v>1001648.9718764939</v>
      </c>
      <c r="E31" s="175">
        <v>0</v>
      </c>
    </row>
    <row r="32" spans="1:5" x14ac:dyDescent="0.2">
      <c r="A32" s="176"/>
      <c r="B32" s="177" t="s">
        <v>336</v>
      </c>
      <c r="C32" s="390"/>
      <c r="D32" s="178"/>
      <c r="E32" s="178"/>
    </row>
    <row r="33" spans="1:5" x14ac:dyDescent="0.2">
      <c r="A33" s="169">
        <v>19</v>
      </c>
      <c r="B33" s="169" t="s">
        <v>337</v>
      </c>
      <c r="C33" s="173">
        <v>0</v>
      </c>
      <c r="D33" s="173">
        <v>0</v>
      </c>
      <c r="E33" s="173">
        <v>0</v>
      </c>
    </row>
    <row r="34" spans="1:5" x14ac:dyDescent="0.2">
      <c r="A34" s="169">
        <v>20</v>
      </c>
      <c r="B34" s="169" t="s">
        <v>338</v>
      </c>
      <c r="C34" s="173">
        <v>1800129.9067099998</v>
      </c>
      <c r="D34" s="173">
        <v>1847044.909312</v>
      </c>
      <c r="E34" s="300">
        <v>1486481</v>
      </c>
    </row>
    <row r="35" spans="1:5" x14ac:dyDescent="0.2">
      <c r="A35" s="246">
        <v>21</v>
      </c>
      <c r="B35" s="245" t="s">
        <v>652</v>
      </c>
      <c r="C35" s="55">
        <v>0</v>
      </c>
      <c r="D35" s="55">
        <v>0</v>
      </c>
      <c r="E35" s="55"/>
    </row>
    <row r="36" spans="1:5" x14ac:dyDescent="0.2">
      <c r="A36" s="170">
        <v>22</v>
      </c>
      <c r="B36" s="170" t="s">
        <v>650</v>
      </c>
      <c r="C36" s="171">
        <v>1800129.9067099998</v>
      </c>
      <c r="D36" s="171">
        <v>1847044.909312</v>
      </c>
      <c r="E36" s="171">
        <v>1486481</v>
      </c>
    </row>
    <row r="37" spans="1:5" x14ac:dyDescent="0.2">
      <c r="A37" s="51"/>
      <c r="B37" s="51" t="s">
        <v>432</v>
      </c>
      <c r="C37" s="389"/>
      <c r="D37" s="172"/>
      <c r="E37" s="172"/>
    </row>
    <row r="38" spans="1:5" x14ac:dyDescent="0.2">
      <c r="A38" s="179">
        <v>23</v>
      </c>
      <c r="B38" s="179" t="s">
        <v>339</v>
      </c>
      <c r="C38" s="180">
        <v>5755947.2887829989</v>
      </c>
      <c r="D38" s="180">
        <v>5668751.2769029997</v>
      </c>
      <c r="E38" s="301">
        <v>5652484.0787300002</v>
      </c>
    </row>
    <row r="39" spans="1:5" x14ac:dyDescent="0.2">
      <c r="A39" s="174">
        <v>24</v>
      </c>
      <c r="B39" s="174" t="s">
        <v>651</v>
      </c>
      <c r="C39" s="175">
        <v>124073943.78542283</v>
      </c>
      <c r="D39" s="175">
        <v>121943378.40188479</v>
      </c>
      <c r="E39" s="302">
        <v>116886484.08145525</v>
      </c>
    </row>
    <row r="40" spans="1:5" x14ac:dyDescent="0.2">
      <c r="A40" s="181"/>
      <c r="B40" s="182" t="s">
        <v>340</v>
      </c>
      <c r="C40" s="119"/>
      <c r="D40" s="183"/>
      <c r="E40" s="183"/>
    </row>
    <row r="41" spans="1:5" x14ac:dyDescent="0.2">
      <c r="A41" s="174">
        <v>25</v>
      </c>
      <c r="B41" s="174" t="s">
        <v>340</v>
      </c>
      <c r="C41" s="184">
        <v>4.6391265669264978E-2</v>
      </c>
      <c r="D41" s="184">
        <v>4.6486749433992898E-2</v>
      </c>
      <c r="E41" s="303">
        <v>4.8358748431434777E-2</v>
      </c>
    </row>
    <row r="42" spans="1:5" x14ac:dyDescent="0.2">
      <c r="A42" s="247">
        <v>26</v>
      </c>
      <c r="B42" s="252" t="s">
        <v>653</v>
      </c>
      <c r="C42" s="294">
        <v>0.03</v>
      </c>
      <c r="D42" s="294">
        <v>0.03</v>
      </c>
      <c r="E42" s="306">
        <v>0</v>
      </c>
    </row>
    <row r="43" spans="1:5" x14ac:dyDescent="0.2">
      <c r="A43" s="253" t="s">
        <v>659</v>
      </c>
      <c r="B43" s="252" t="s">
        <v>572</v>
      </c>
      <c r="C43" s="45">
        <v>0</v>
      </c>
      <c r="D43" s="45">
        <v>0</v>
      </c>
      <c r="E43" s="45">
        <v>0</v>
      </c>
    </row>
    <row r="44" spans="1:5" x14ac:dyDescent="0.2">
      <c r="A44" s="253" t="s">
        <v>660</v>
      </c>
      <c r="B44" s="252" t="s">
        <v>535</v>
      </c>
      <c r="C44" s="45">
        <v>0</v>
      </c>
      <c r="D44" s="45">
        <v>0</v>
      </c>
      <c r="E44" s="45">
        <v>0</v>
      </c>
    </row>
    <row r="45" spans="1:5" x14ac:dyDescent="0.2">
      <c r="A45" s="44">
        <v>27</v>
      </c>
      <c r="B45" s="245" t="s">
        <v>578</v>
      </c>
      <c r="C45" s="45">
        <v>0</v>
      </c>
      <c r="D45" s="45">
        <v>0</v>
      </c>
      <c r="E45" s="45">
        <v>0</v>
      </c>
    </row>
    <row r="46" spans="1:5" x14ac:dyDescent="0.2">
      <c r="A46" s="248"/>
      <c r="B46" s="249" t="s">
        <v>654</v>
      </c>
      <c r="C46" s="249"/>
      <c r="D46" s="249"/>
      <c r="E46" s="249"/>
    </row>
    <row r="47" spans="1:5" ht="25.5" x14ac:dyDescent="0.2">
      <c r="A47" s="44">
        <v>28</v>
      </c>
      <c r="B47" s="244" t="s">
        <v>655</v>
      </c>
      <c r="C47" s="45">
        <v>0</v>
      </c>
      <c r="D47" s="45">
        <v>0</v>
      </c>
      <c r="E47" s="45">
        <v>0</v>
      </c>
    </row>
    <row r="48" spans="1:5" ht="25.5" x14ac:dyDescent="0.2">
      <c r="A48" s="44">
        <v>29</v>
      </c>
      <c r="B48" s="244" t="s">
        <v>656</v>
      </c>
      <c r="C48" s="45">
        <v>0</v>
      </c>
      <c r="D48" s="45">
        <v>1001648.9718764939</v>
      </c>
      <c r="E48" s="45">
        <v>0</v>
      </c>
    </row>
    <row r="49" spans="1:5" ht="38.25" x14ac:dyDescent="0.2">
      <c r="A49" s="44">
        <v>30</v>
      </c>
      <c r="B49" s="244" t="s">
        <v>657</v>
      </c>
      <c r="C49" s="45">
        <v>124073943.78542283</v>
      </c>
      <c r="D49" s="45">
        <v>120941729.43000831</v>
      </c>
      <c r="E49" s="45">
        <f>E39</f>
        <v>116886484.08145525</v>
      </c>
    </row>
    <row r="50" spans="1:5" ht="38.25" x14ac:dyDescent="0.2">
      <c r="A50" s="250">
        <v>31</v>
      </c>
      <c r="B50" s="244" t="s">
        <v>658</v>
      </c>
      <c r="C50" s="251">
        <v>4.6391265669264978E-2</v>
      </c>
      <c r="D50" s="251">
        <v>4.6871756370770547E-2</v>
      </c>
      <c r="E50" s="251">
        <f>E41</f>
        <v>4.8358748431434777E-2</v>
      </c>
    </row>
  </sheetData>
  <mergeCells count="3">
    <mergeCell ref="A7:C7"/>
    <mergeCell ref="A1:D2"/>
    <mergeCell ref="C8:E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K40"/>
  <sheetViews>
    <sheetView showGridLines="0" workbookViewId="0">
      <selection activeCell="N15" sqref="N15"/>
    </sheetView>
  </sheetViews>
  <sheetFormatPr baseColWidth="10" defaultRowHeight="14.25" x14ac:dyDescent="0.2"/>
  <cols>
    <col min="1" max="1" width="12.5546875" customWidth="1"/>
    <col min="2" max="2" width="33.77734375" customWidth="1"/>
    <col min="3" max="3" width="13.5546875" customWidth="1"/>
    <col min="4" max="4" width="15.109375" customWidth="1"/>
  </cols>
  <sheetData>
    <row r="1" spans="1:11" x14ac:dyDescent="0.2">
      <c r="A1" s="333" t="s">
        <v>341</v>
      </c>
      <c r="B1" s="333"/>
      <c r="C1" s="333"/>
      <c r="D1" s="333"/>
      <c r="E1" s="333"/>
      <c r="F1" s="333"/>
      <c r="G1" s="333"/>
      <c r="H1" s="333"/>
      <c r="I1" s="333"/>
      <c r="J1" s="333"/>
      <c r="K1" s="7"/>
    </row>
    <row r="2" spans="1:11" x14ac:dyDescent="0.2">
      <c r="A2" s="333"/>
      <c r="B2" s="333"/>
      <c r="C2" s="333"/>
      <c r="D2" s="333"/>
      <c r="E2" s="333"/>
      <c r="F2" s="333"/>
      <c r="G2" s="333"/>
      <c r="H2" s="333"/>
      <c r="I2" s="333"/>
      <c r="J2" s="333"/>
      <c r="K2" s="7"/>
    </row>
    <row r="3" spans="1:11" x14ac:dyDescent="0.2">
      <c r="A3" s="16" t="s">
        <v>673</v>
      </c>
      <c r="B3" s="7"/>
      <c r="C3" s="7"/>
      <c r="D3" s="7"/>
      <c r="E3" s="7"/>
      <c r="F3" s="7"/>
      <c r="G3" s="7"/>
      <c r="H3" s="7"/>
      <c r="I3" s="7"/>
      <c r="J3" s="7"/>
      <c r="K3" s="7"/>
    </row>
    <row r="4" spans="1:11" x14ac:dyDescent="0.2">
      <c r="A4" s="7"/>
      <c r="B4" s="7"/>
      <c r="C4" s="7"/>
      <c r="D4" s="7"/>
      <c r="E4" s="7"/>
      <c r="F4" s="7"/>
      <c r="G4" s="7"/>
      <c r="H4" s="7"/>
      <c r="I4" s="7"/>
      <c r="J4" s="7"/>
      <c r="K4" s="7"/>
    </row>
    <row r="5" spans="1:11" x14ac:dyDescent="0.2">
      <c r="A5" s="7"/>
      <c r="B5" s="7"/>
      <c r="C5" s="7"/>
      <c r="D5" s="7"/>
      <c r="E5" s="7"/>
      <c r="F5" s="7"/>
      <c r="G5" s="7"/>
      <c r="H5" s="7"/>
      <c r="I5" s="7"/>
      <c r="J5" s="7"/>
      <c r="K5" s="7"/>
    </row>
    <row r="6" spans="1:11" hidden="1" x14ac:dyDescent="0.2">
      <c r="B6" s="7"/>
      <c r="C6" s="7"/>
      <c r="D6" s="7"/>
      <c r="E6" s="7"/>
      <c r="F6" s="7"/>
      <c r="G6" s="7"/>
      <c r="H6" s="7"/>
      <c r="I6" s="7"/>
      <c r="J6" s="7"/>
      <c r="K6" s="7"/>
    </row>
    <row r="7" spans="1:11" x14ac:dyDescent="0.2">
      <c r="A7" s="131">
        <f>'Table of contents'!E18</f>
        <v>44834</v>
      </c>
      <c r="B7" s="7"/>
      <c r="C7" s="7"/>
      <c r="D7" s="7"/>
      <c r="E7" s="7"/>
      <c r="F7" s="7"/>
      <c r="G7" s="7"/>
      <c r="H7" s="7"/>
      <c r="I7" s="7"/>
      <c r="J7" s="7"/>
      <c r="K7" s="7"/>
    </row>
    <row r="8" spans="1:11" ht="14.25" customHeight="1" x14ac:dyDescent="0.2">
      <c r="A8" s="212"/>
      <c r="C8" s="213" t="s">
        <v>282</v>
      </c>
      <c r="D8" s="213" t="s">
        <v>283</v>
      </c>
      <c r="E8" s="213" t="s">
        <v>284</v>
      </c>
      <c r="F8" s="213" t="s">
        <v>285</v>
      </c>
      <c r="G8" s="213" t="s">
        <v>286</v>
      </c>
      <c r="H8" s="213" t="s">
        <v>287</v>
      </c>
      <c r="I8" s="213" t="s">
        <v>631</v>
      </c>
      <c r="J8" s="213" t="s">
        <v>632</v>
      </c>
      <c r="K8" s="7"/>
    </row>
    <row r="9" spans="1:11" ht="14.25" customHeight="1" x14ac:dyDescent="0.2">
      <c r="C9" s="354" t="s">
        <v>634</v>
      </c>
      <c r="D9" s="355"/>
      <c r="E9" s="355"/>
      <c r="F9" s="356"/>
      <c r="G9" s="354" t="s">
        <v>635</v>
      </c>
      <c r="H9" s="355"/>
      <c r="I9" s="355"/>
      <c r="J9" s="356"/>
      <c r="K9" s="7"/>
    </row>
    <row r="10" spans="1:11" ht="14.25" customHeight="1" x14ac:dyDescent="0.2">
      <c r="A10" s="127" t="s">
        <v>633</v>
      </c>
      <c r="B10" s="8" t="s">
        <v>678</v>
      </c>
      <c r="C10" s="214">
        <v>44834</v>
      </c>
      <c r="D10" s="214">
        <v>44742</v>
      </c>
      <c r="E10" s="214">
        <v>44651</v>
      </c>
      <c r="F10" s="214">
        <v>44561</v>
      </c>
      <c r="G10" s="214">
        <f>C10</f>
        <v>44834</v>
      </c>
      <c r="H10" s="214">
        <v>44742</v>
      </c>
      <c r="I10" s="214">
        <v>44742</v>
      </c>
      <c r="J10" s="214">
        <v>44651</v>
      </c>
      <c r="K10" s="7"/>
    </row>
    <row r="11" spans="1:11" ht="14.25" customHeight="1" x14ac:dyDescent="0.2">
      <c r="A11" s="329" t="s">
        <v>342</v>
      </c>
      <c r="B11" s="330"/>
      <c r="C11" s="330"/>
      <c r="D11" s="330"/>
      <c r="E11" s="330"/>
      <c r="F11" s="330"/>
      <c r="G11" s="330"/>
      <c r="H11" s="330"/>
      <c r="I11" s="330"/>
      <c r="J11" s="330"/>
      <c r="K11" s="7"/>
    </row>
    <row r="12" spans="1:11" x14ac:dyDescent="0.2">
      <c r="A12" s="8">
        <v>1</v>
      </c>
      <c r="B12" s="8" t="s">
        <v>343</v>
      </c>
      <c r="C12" s="113"/>
      <c r="D12" s="113"/>
      <c r="E12" s="113"/>
      <c r="F12" s="113"/>
      <c r="G12" s="133">
        <v>2270472.378404391</v>
      </c>
      <c r="H12" s="133">
        <v>3165907.7340260423</v>
      </c>
      <c r="I12" s="133">
        <v>2469989.1146204951</v>
      </c>
      <c r="J12" s="133">
        <v>4249201.6785439262</v>
      </c>
      <c r="K12" s="7"/>
    </row>
    <row r="13" spans="1:11" ht="14.25" customHeight="1" x14ac:dyDescent="0.2">
      <c r="A13" s="329" t="s">
        <v>344</v>
      </c>
      <c r="B13" s="330"/>
      <c r="C13" s="330"/>
      <c r="D13" s="330"/>
      <c r="E13" s="330"/>
      <c r="F13" s="330"/>
      <c r="G13" s="330"/>
      <c r="H13" s="330"/>
      <c r="I13" s="330"/>
      <c r="J13" s="357"/>
      <c r="K13" s="7"/>
    </row>
    <row r="14" spans="1:11" ht="25.5" x14ac:dyDescent="0.2">
      <c r="A14" s="8">
        <v>2</v>
      </c>
      <c r="B14" s="8" t="s">
        <v>345</v>
      </c>
      <c r="C14" s="200">
        <v>0</v>
      </c>
      <c r="D14" s="200">
        <v>0</v>
      </c>
      <c r="E14" s="200">
        <v>0</v>
      </c>
      <c r="F14" s="200">
        <v>0</v>
      </c>
      <c r="G14" s="200">
        <v>0</v>
      </c>
      <c r="H14" s="200"/>
      <c r="I14" s="200"/>
      <c r="J14" s="200"/>
      <c r="K14" s="7"/>
    </row>
    <row r="15" spans="1:11" x14ac:dyDescent="0.2">
      <c r="A15" s="3">
        <v>3</v>
      </c>
      <c r="B15" s="9" t="s">
        <v>346</v>
      </c>
      <c r="C15" s="217">
        <v>0</v>
      </c>
      <c r="D15" s="217">
        <v>0</v>
      </c>
      <c r="E15" s="217">
        <v>0</v>
      </c>
      <c r="F15" s="217">
        <v>0</v>
      </c>
      <c r="G15" s="217">
        <v>0</v>
      </c>
      <c r="H15" s="217">
        <v>0</v>
      </c>
      <c r="I15" s="217">
        <v>0</v>
      </c>
      <c r="J15" s="217">
        <v>0</v>
      </c>
      <c r="K15" s="7"/>
    </row>
    <row r="16" spans="1:11" x14ac:dyDescent="0.2">
      <c r="A16" s="3">
        <v>4</v>
      </c>
      <c r="B16" s="9" t="s">
        <v>347</v>
      </c>
      <c r="C16" s="217">
        <v>0</v>
      </c>
      <c r="D16" s="217">
        <v>0</v>
      </c>
      <c r="E16" s="217">
        <v>0</v>
      </c>
      <c r="F16" s="217">
        <v>0</v>
      </c>
      <c r="G16" s="217">
        <v>0</v>
      </c>
      <c r="H16" s="217">
        <v>0</v>
      </c>
      <c r="I16" s="217">
        <v>0</v>
      </c>
      <c r="J16" s="217">
        <v>0</v>
      </c>
      <c r="K16" s="7"/>
    </row>
    <row r="17" spans="1:11" x14ac:dyDescent="0.2">
      <c r="A17" s="8">
        <v>5</v>
      </c>
      <c r="B17" s="8" t="s">
        <v>348</v>
      </c>
      <c r="C17" s="200">
        <v>0</v>
      </c>
      <c r="D17" s="200">
        <v>0</v>
      </c>
      <c r="E17" s="200">
        <v>0</v>
      </c>
      <c r="F17" s="200">
        <v>0</v>
      </c>
      <c r="G17" s="200">
        <v>0</v>
      </c>
      <c r="H17" s="200">
        <v>0</v>
      </c>
      <c r="I17" s="200">
        <v>0</v>
      </c>
      <c r="J17" s="200">
        <v>0</v>
      </c>
      <c r="K17" s="7"/>
    </row>
    <row r="18" spans="1:11" ht="25.5" x14ac:dyDescent="0.2">
      <c r="A18" s="3">
        <v>6</v>
      </c>
      <c r="B18" s="9" t="s">
        <v>349</v>
      </c>
      <c r="C18" s="217">
        <v>0</v>
      </c>
      <c r="D18" s="217">
        <v>0</v>
      </c>
      <c r="E18" s="217">
        <v>0</v>
      </c>
      <c r="F18" s="217">
        <v>0</v>
      </c>
      <c r="G18" s="217">
        <v>0</v>
      </c>
      <c r="H18" s="217">
        <v>0</v>
      </c>
      <c r="I18" s="217">
        <v>0</v>
      </c>
      <c r="J18" s="217">
        <v>0</v>
      </c>
      <c r="K18" s="7"/>
    </row>
    <row r="19" spans="1:11" x14ac:dyDescent="0.2">
      <c r="A19" s="3">
        <v>7</v>
      </c>
      <c r="B19" s="9" t="s">
        <v>350</v>
      </c>
      <c r="C19" s="217">
        <v>0</v>
      </c>
      <c r="D19" s="217">
        <v>0</v>
      </c>
      <c r="E19" s="217">
        <v>0</v>
      </c>
      <c r="F19" s="217">
        <v>0</v>
      </c>
      <c r="G19" s="217">
        <v>0</v>
      </c>
      <c r="H19" s="217">
        <v>0</v>
      </c>
      <c r="I19" s="217">
        <v>0</v>
      </c>
      <c r="J19" s="217">
        <v>0</v>
      </c>
      <c r="K19" s="7"/>
    </row>
    <row r="20" spans="1:11" x14ac:dyDescent="0.2">
      <c r="A20" s="3">
        <v>8</v>
      </c>
      <c r="B20" s="9" t="s">
        <v>351</v>
      </c>
      <c r="C20" s="217">
        <v>0</v>
      </c>
      <c r="D20" s="217">
        <v>0</v>
      </c>
      <c r="E20" s="217">
        <v>0</v>
      </c>
      <c r="F20" s="217">
        <v>0</v>
      </c>
      <c r="G20" s="217">
        <v>0</v>
      </c>
      <c r="H20" s="217">
        <v>0</v>
      </c>
      <c r="I20" s="217">
        <v>0</v>
      </c>
      <c r="J20" s="217">
        <v>0</v>
      </c>
      <c r="K20" s="7"/>
    </row>
    <row r="21" spans="1:11" x14ac:dyDescent="0.2">
      <c r="A21" s="8">
        <v>9</v>
      </c>
      <c r="B21" s="8" t="s">
        <v>352</v>
      </c>
      <c r="C21" s="13"/>
      <c r="D21" s="13"/>
      <c r="E21" s="13"/>
      <c r="F21" s="13"/>
      <c r="G21" s="11">
        <v>0</v>
      </c>
      <c r="H21" s="11">
        <v>0</v>
      </c>
      <c r="I21" s="11">
        <v>0</v>
      </c>
      <c r="J21" s="11">
        <v>0</v>
      </c>
      <c r="K21" s="7"/>
    </row>
    <row r="22" spans="1:11" x14ac:dyDescent="0.2">
      <c r="A22" s="8">
        <v>10</v>
      </c>
      <c r="B22" s="8" t="s">
        <v>353</v>
      </c>
      <c r="C22" s="11">
        <v>2909834.9443766386</v>
      </c>
      <c r="D22" s="11">
        <v>3180164.4961838471</v>
      </c>
      <c r="E22" s="11">
        <v>2273614.1172164273</v>
      </c>
      <c r="F22" s="11">
        <v>3762468.5455576526</v>
      </c>
      <c r="G22" s="133">
        <v>2909834.9443766386</v>
      </c>
      <c r="H22" s="133">
        <v>3180164.4961838471</v>
      </c>
      <c r="I22" s="133">
        <v>2273614.1172164273</v>
      </c>
      <c r="J22" s="11">
        <v>3762468.5455576526</v>
      </c>
      <c r="K22" s="7"/>
    </row>
    <row r="23" spans="1:11" ht="25.5" x14ac:dyDescent="0.2">
      <c r="A23" s="3">
        <v>11</v>
      </c>
      <c r="B23" s="9" t="s">
        <v>354</v>
      </c>
      <c r="C23" s="134">
        <v>2840834.9443766386</v>
      </c>
      <c r="D23" s="134">
        <v>3180164.4961838471</v>
      </c>
      <c r="E23" s="134">
        <v>2236280.9922164273</v>
      </c>
      <c r="F23" s="134">
        <v>3510206.5455576526</v>
      </c>
      <c r="G23" s="134">
        <v>2840834.9443766386</v>
      </c>
      <c r="H23" s="134">
        <v>3180164.4961838471</v>
      </c>
      <c r="I23" s="134">
        <v>2236280.9922164273</v>
      </c>
      <c r="J23" s="12">
        <v>3510206.5455576526</v>
      </c>
      <c r="K23" s="7"/>
    </row>
    <row r="24" spans="1:11" ht="25.5" x14ac:dyDescent="0.2">
      <c r="A24" s="3">
        <v>12</v>
      </c>
      <c r="B24" s="9" t="s">
        <v>355</v>
      </c>
      <c r="C24" s="134">
        <v>69000</v>
      </c>
      <c r="D24" s="134">
        <v>0</v>
      </c>
      <c r="E24" s="134">
        <v>37333.125</v>
      </c>
      <c r="F24" s="134">
        <v>252262</v>
      </c>
      <c r="G24" s="134">
        <v>69000</v>
      </c>
      <c r="H24" s="134">
        <v>0</v>
      </c>
      <c r="I24" s="134">
        <v>37333.125</v>
      </c>
      <c r="J24" s="12">
        <v>252262</v>
      </c>
      <c r="K24" s="7"/>
    </row>
    <row r="25" spans="1:11" x14ac:dyDescent="0.2">
      <c r="A25" s="3">
        <v>13</v>
      </c>
      <c r="B25" s="9" t="s">
        <v>356</v>
      </c>
      <c r="C25" s="134">
        <v>0</v>
      </c>
      <c r="D25" s="134">
        <v>0</v>
      </c>
      <c r="E25" s="134">
        <v>0</v>
      </c>
      <c r="F25" s="134">
        <v>0</v>
      </c>
      <c r="G25" s="134">
        <v>0</v>
      </c>
      <c r="H25" s="134">
        <v>0</v>
      </c>
      <c r="I25" s="134">
        <v>0</v>
      </c>
      <c r="J25" s="12">
        <v>0</v>
      </c>
      <c r="K25" s="7"/>
    </row>
    <row r="26" spans="1:11" x14ac:dyDescent="0.2">
      <c r="A26" s="8">
        <v>14</v>
      </c>
      <c r="B26" s="8" t="s">
        <v>357</v>
      </c>
      <c r="C26" s="133">
        <v>125011.74933333333</v>
      </c>
      <c r="D26" s="133">
        <v>131482.61468</v>
      </c>
      <c r="E26" s="133">
        <v>166420.16422222223</v>
      </c>
      <c r="F26" s="133">
        <v>720824.50163000007</v>
      </c>
      <c r="G26" s="133">
        <v>118766.33333333333</v>
      </c>
      <c r="H26" s="133">
        <v>125006.89868</v>
      </c>
      <c r="I26" s="133">
        <v>160141.22222222222</v>
      </c>
      <c r="J26" s="11">
        <v>714836.70163000003</v>
      </c>
      <c r="K26" s="7"/>
    </row>
    <row r="27" spans="1:11" x14ac:dyDescent="0.2">
      <c r="A27" s="8">
        <v>15</v>
      </c>
      <c r="B27" s="8" t="s">
        <v>358</v>
      </c>
      <c r="C27" s="133">
        <v>857462.39751000004</v>
      </c>
      <c r="D27" s="133">
        <v>911733.66642999998</v>
      </c>
      <c r="E27" s="133">
        <v>803682.02836</v>
      </c>
      <c r="F27" s="133">
        <v>587265.16717000003</v>
      </c>
      <c r="G27" s="133">
        <v>857462.39751000004</v>
      </c>
      <c r="H27" s="133">
        <v>911733.66642999998</v>
      </c>
      <c r="I27" s="133">
        <v>803682.02836</v>
      </c>
      <c r="J27" s="11">
        <v>587265.16717000003</v>
      </c>
      <c r="K27" s="7"/>
    </row>
    <row r="28" spans="1:11" x14ac:dyDescent="0.2">
      <c r="A28" s="8">
        <v>16</v>
      </c>
      <c r="B28" s="10" t="s">
        <v>359</v>
      </c>
      <c r="C28" s="13"/>
      <c r="D28" s="13"/>
      <c r="E28" s="13"/>
      <c r="F28" s="13"/>
      <c r="G28" s="88">
        <v>3886063.6752199722</v>
      </c>
      <c r="H28" s="88">
        <v>4216905.0612938469</v>
      </c>
      <c r="I28" s="88">
        <v>3237437.3677986492</v>
      </c>
      <c r="J28" s="88">
        <v>5064570.4143576529</v>
      </c>
      <c r="K28" s="7"/>
    </row>
    <row r="29" spans="1:11" x14ac:dyDescent="0.2">
      <c r="A29" s="329" t="s">
        <v>360</v>
      </c>
      <c r="B29" s="330"/>
      <c r="C29" s="330"/>
      <c r="D29" s="330"/>
      <c r="E29" s="330"/>
      <c r="F29" s="330"/>
      <c r="G29" s="330"/>
      <c r="H29" s="330"/>
      <c r="I29" s="330"/>
      <c r="J29" s="357"/>
      <c r="K29" s="7"/>
    </row>
    <row r="30" spans="1:11" ht="25.5" customHeight="1" x14ac:dyDescent="0.2">
      <c r="A30" s="8">
        <v>17</v>
      </c>
      <c r="B30" s="8" t="s">
        <v>361</v>
      </c>
      <c r="C30" s="133">
        <v>0</v>
      </c>
      <c r="D30" s="133">
        <v>0</v>
      </c>
      <c r="E30" s="133">
        <v>0</v>
      </c>
      <c r="F30" s="11">
        <v>0</v>
      </c>
      <c r="G30" s="133">
        <v>0</v>
      </c>
      <c r="H30" s="133">
        <v>0</v>
      </c>
      <c r="I30" s="133">
        <v>0</v>
      </c>
      <c r="J30" s="11">
        <v>0</v>
      </c>
      <c r="K30" s="7"/>
    </row>
    <row r="31" spans="1:11" x14ac:dyDescent="0.2">
      <c r="A31" s="8">
        <v>18</v>
      </c>
      <c r="B31" s="8" t="s">
        <v>362</v>
      </c>
      <c r="C31" s="133">
        <v>487422.19574</v>
      </c>
      <c r="D31" s="133">
        <v>531046.53515000001</v>
      </c>
      <c r="E31" s="133">
        <v>469345.41154000006</v>
      </c>
      <c r="F31" s="11">
        <v>413295.59991999995</v>
      </c>
      <c r="G31" s="133">
        <v>243711.09787</v>
      </c>
      <c r="H31" s="133">
        <v>265523.26757500001</v>
      </c>
      <c r="I31" s="133">
        <v>234672.70577000003</v>
      </c>
      <c r="J31" s="11">
        <v>206647.79995999997</v>
      </c>
      <c r="K31" s="7"/>
    </row>
    <row r="32" spans="1:11" x14ac:dyDescent="0.2">
      <c r="A32" s="8">
        <v>19</v>
      </c>
      <c r="B32" s="8" t="s">
        <v>363</v>
      </c>
      <c r="C32" s="133">
        <v>2171539.5739615564</v>
      </c>
      <c r="D32" s="133">
        <v>992617.8925760854</v>
      </c>
      <c r="E32" s="133">
        <v>691404.21156741376</v>
      </c>
      <c r="F32" s="11">
        <v>732991.74204435956</v>
      </c>
      <c r="G32" s="133">
        <v>2171539.5739615564</v>
      </c>
      <c r="H32" s="133">
        <v>992617.8925760854</v>
      </c>
      <c r="I32" s="133">
        <v>691404.21156741376</v>
      </c>
      <c r="J32" s="11">
        <v>732991.74204435956</v>
      </c>
      <c r="K32" s="7"/>
    </row>
    <row r="33" spans="1:11" x14ac:dyDescent="0.2">
      <c r="A33" s="10">
        <v>20</v>
      </c>
      <c r="B33" s="10" t="s">
        <v>364</v>
      </c>
      <c r="C33" s="88">
        <v>2658961.7697015563</v>
      </c>
      <c r="D33" s="88">
        <v>1523664.4277260853</v>
      </c>
      <c r="E33" s="88">
        <v>1160749.6231074138</v>
      </c>
      <c r="F33" s="88">
        <v>1146287.3419643594</v>
      </c>
      <c r="G33" s="88">
        <v>2415250.6718315566</v>
      </c>
      <c r="H33" s="88">
        <v>1258141.1601510854</v>
      </c>
      <c r="I33" s="88">
        <v>926076.91733741376</v>
      </c>
      <c r="J33" s="88">
        <v>939639.54200435954</v>
      </c>
      <c r="K33" s="7"/>
    </row>
    <row r="34" spans="1:11" ht="14.25" customHeight="1" x14ac:dyDescent="0.2">
      <c r="A34" s="351" t="s">
        <v>365</v>
      </c>
      <c r="B34" s="352"/>
      <c r="C34" s="352"/>
      <c r="D34" s="352"/>
      <c r="E34" s="352"/>
      <c r="F34" s="352"/>
      <c r="G34" s="352"/>
      <c r="H34" s="352"/>
      <c r="I34" s="352"/>
      <c r="J34" s="353"/>
      <c r="K34" s="7"/>
    </row>
    <row r="35" spans="1:11" x14ac:dyDescent="0.2">
      <c r="A35" s="8">
        <v>21</v>
      </c>
      <c r="B35" s="10" t="s">
        <v>366</v>
      </c>
      <c r="C35" s="13"/>
      <c r="D35" s="13"/>
      <c r="E35" s="13"/>
      <c r="F35" s="13"/>
      <c r="G35" s="14">
        <v>2270472.378404391</v>
      </c>
      <c r="H35" s="14">
        <v>3165907.7340260423</v>
      </c>
      <c r="I35" s="14">
        <v>2469989.1146204951</v>
      </c>
      <c r="J35" s="14">
        <v>4249201.6785439262</v>
      </c>
      <c r="K35" s="7"/>
    </row>
    <row r="36" spans="1:11" x14ac:dyDescent="0.2">
      <c r="A36" s="8">
        <v>22</v>
      </c>
      <c r="B36" s="10" t="s">
        <v>367</v>
      </c>
      <c r="C36" s="13"/>
      <c r="D36" s="13"/>
      <c r="E36" s="13"/>
      <c r="F36" s="13"/>
      <c r="G36" s="14">
        <v>1470813.0033884156</v>
      </c>
      <c r="H36" s="14">
        <v>2958763.9011427616</v>
      </c>
      <c r="I36" s="14">
        <v>2311360.4504612354</v>
      </c>
      <c r="J36" s="14">
        <v>4124930.8723532935</v>
      </c>
    </row>
    <row r="37" spans="1:11" x14ac:dyDescent="0.2">
      <c r="A37" s="8">
        <v>23</v>
      </c>
      <c r="B37" s="10" t="s">
        <v>368</v>
      </c>
      <c r="C37" s="13"/>
      <c r="D37" s="13"/>
      <c r="E37" s="13"/>
      <c r="F37" s="13"/>
      <c r="G37" s="308">
        <v>1.5436852769004243</v>
      </c>
      <c r="H37" s="308">
        <v>1.0700102609752931</v>
      </c>
      <c r="I37" s="308">
        <v>1.0686299984615577</v>
      </c>
      <c r="J37" s="308">
        <v>1.0301267609170226</v>
      </c>
    </row>
    <row r="38" spans="1:11" x14ac:dyDescent="0.2">
      <c r="A38" s="6"/>
      <c r="B38" s="6"/>
      <c r="C38" s="6"/>
      <c r="D38" s="6"/>
      <c r="E38" s="6"/>
      <c r="F38" s="6"/>
      <c r="G38" s="7"/>
      <c r="H38" s="7"/>
      <c r="I38" s="7"/>
      <c r="J38" s="7"/>
    </row>
    <row r="39" spans="1:11" x14ac:dyDescent="0.2">
      <c r="A39" s="6"/>
      <c r="B39" s="6"/>
      <c r="C39" s="6"/>
      <c r="D39" s="6"/>
      <c r="E39" s="6"/>
      <c r="F39" s="6"/>
      <c r="G39" s="7"/>
      <c r="H39" s="7"/>
      <c r="I39" s="7"/>
      <c r="J39" s="7"/>
    </row>
    <row r="40" spans="1:11" x14ac:dyDescent="0.2">
      <c r="A40" s="5"/>
      <c r="B40" s="5"/>
      <c r="C40" s="5"/>
      <c r="D40" s="5"/>
      <c r="E40" s="5"/>
      <c r="F40" s="5"/>
    </row>
  </sheetData>
  <mergeCells count="7">
    <mergeCell ref="A34:J34"/>
    <mergeCell ref="A1:J2"/>
    <mergeCell ref="C9:F9"/>
    <mergeCell ref="G9:J9"/>
    <mergeCell ref="A11:J11"/>
    <mergeCell ref="A13:J13"/>
    <mergeCell ref="A29:J29"/>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204C-7DA0-48FE-BEC0-B0936FA3095A}">
  <dimension ref="A1:K45"/>
  <sheetViews>
    <sheetView showGridLines="0" workbookViewId="0">
      <selection activeCell="J15" sqref="J15"/>
    </sheetView>
  </sheetViews>
  <sheetFormatPr baseColWidth="10" defaultRowHeight="14.25" x14ac:dyDescent="0.2"/>
  <cols>
    <col min="2" max="2" width="44.109375" customWidth="1"/>
    <col min="3" max="3" width="10.88671875" customWidth="1"/>
    <col min="4" max="4" width="11.77734375" customWidth="1"/>
    <col min="5" max="5" width="11.88671875" bestFit="1" customWidth="1"/>
    <col min="6" max="6" width="12.77734375" bestFit="1" customWidth="1"/>
    <col min="7" max="7" width="12.77734375" customWidth="1"/>
    <col min="8" max="9" width="12.21875" bestFit="1" customWidth="1"/>
  </cols>
  <sheetData>
    <row r="1" spans="1:11" x14ac:dyDescent="0.2">
      <c r="A1" s="333" t="s">
        <v>630</v>
      </c>
      <c r="B1" s="333"/>
      <c r="C1" s="333"/>
      <c r="D1" s="333"/>
      <c r="E1" s="333"/>
      <c r="F1" s="333"/>
      <c r="G1" s="333"/>
      <c r="H1" s="333"/>
      <c r="I1" s="333"/>
      <c r="J1" s="333"/>
      <c r="K1" s="333"/>
    </row>
    <row r="2" spans="1:11" x14ac:dyDescent="0.2">
      <c r="A2" s="333"/>
      <c r="B2" s="333"/>
      <c r="C2" s="333"/>
      <c r="D2" s="333"/>
      <c r="E2" s="333"/>
      <c r="F2" s="333"/>
      <c r="G2" s="333"/>
      <c r="H2" s="333"/>
      <c r="I2" s="333"/>
      <c r="J2" s="333"/>
      <c r="K2" s="333"/>
    </row>
    <row r="3" spans="1:11" x14ac:dyDescent="0.2">
      <c r="A3" s="259" t="s">
        <v>672</v>
      </c>
      <c r="B3" s="263"/>
      <c r="C3" s="263"/>
      <c r="D3" s="263"/>
      <c r="E3" s="263"/>
      <c r="F3" s="7"/>
      <c r="G3" s="7"/>
      <c r="H3" s="7"/>
      <c r="I3" s="7"/>
      <c r="J3" s="7"/>
      <c r="K3" s="7"/>
    </row>
    <row r="6" spans="1:11" x14ac:dyDescent="0.2">
      <c r="G6" s="131">
        <v>44834</v>
      </c>
      <c r="H6" s="131">
        <v>44742</v>
      </c>
      <c r="I6" s="131">
        <v>44651</v>
      </c>
    </row>
    <row r="7" spans="1:11" x14ac:dyDescent="0.2">
      <c r="A7" s="363" t="s">
        <v>588</v>
      </c>
      <c r="B7" s="364"/>
      <c r="C7" s="367" t="s">
        <v>590</v>
      </c>
      <c r="D7" s="368"/>
      <c r="E7" s="368"/>
      <c r="F7" s="369"/>
      <c r="G7" s="391"/>
      <c r="H7" s="361" t="s">
        <v>591</v>
      </c>
      <c r="I7" s="361" t="s">
        <v>591</v>
      </c>
    </row>
    <row r="8" spans="1:11" ht="25.5" x14ac:dyDescent="0.2">
      <c r="A8" s="365"/>
      <c r="B8" s="366"/>
      <c r="C8" s="199" t="s">
        <v>592</v>
      </c>
      <c r="D8" s="199" t="s">
        <v>593</v>
      </c>
      <c r="E8" s="199" t="s">
        <v>594</v>
      </c>
      <c r="F8" s="199" t="s">
        <v>595</v>
      </c>
      <c r="G8" s="202" t="s">
        <v>591</v>
      </c>
      <c r="H8" s="362"/>
      <c r="I8" s="362"/>
    </row>
    <row r="9" spans="1:11" ht="14.25" customHeight="1" x14ac:dyDescent="0.2">
      <c r="A9" s="358" t="s">
        <v>621</v>
      </c>
      <c r="B9" s="359"/>
      <c r="C9" s="359"/>
      <c r="D9" s="359"/>
      <c r="E9" s="359"/>
      <c r="F9" s="359"/>
      <c r="G9" s="359"/>
      <c r="H9" s="359"/>
      <c r="I9" s="360"/>
    </row>
    <row r="10" spans="1:11" x14ac:dyDescent="0.2">
      <c r="A10" s="127">
        <v>1</v>
      </c>
      <c r="B10" s="8" t="s">
        <v>596</v>
      </c>
      <c r="C10" s="11">
        <v>5849110.6398799997</v>
      </c>
      <c r="D10" s="11">
        <v>0</v>
      </c>
      <c r="E10" s="11">
        <v>0</v>
      </c>
      <c r="F10" s="11">
        <v>808866.05686000001</v>
      </c>
      <c r="G10" s="11">
        <v>6657976.6967399996</v>
      </c>
      <c r="H10" s="11">
        <v>6422809.6620999994</v>
      </c>
      <c r="I10" s="11">
        <v>6436071.3549499996</v>
      </c>
    </row>
    <row r="11" spans="1:11" ht="14.25" customHeight="1" x14ac:dyDescent="0.2">
      <c r="A11" s="201">
        <v>2</v>
      </c>
      <c r="B11" s="202" t="s">
        <v>622</v>
      </c>
      <c r="C11" s="12">
        <v>5849110.6398799997</v>
      </c>
      <c r="D11" s="12">
        <v>0</v>
      </c>
      <c r="E11" s="12">
        <v>0</v>
      </c>
      <c r="F11" s="12">
        <v>808866.05686000001</v>
      </c>
      <c r="G11" s="12">
        <v>6657976.6967399996</v>
      </c>
      <c r="H11" s="12">
        <v>6422809.6620999994</v>
      </c>
      <c r="I11" s="12">
        <v>6436071.3549499996</v>
      </c>
    </row>
    <row r="12" spans="1:11" x14ac:dyDescent="0.2">
      <c r="A12" s="201">
        <v>3</v>
      </c>
      <c r="B12" s="199" t="s">
        <v>597</v>
      </c>
      <c r="C12" s="13"/>
      <c r="D12" s="12">
        <v>0</v>
      </c>
      <c r="E12" s="12">
        <v>0</v>
      </c>
      <c r="F12" s="12">
        <v>0</v>
      </c>
      <c r="G12" s="12">
        <v>0</v>
      </c>
      <c r="H12" s="12">
        <v>0</v>
      </c>
      <c r="I12" s="12">
        <v>0</v>
      </c>
    </row>
    <row r="13" spans="1:11" ht="14.25" customHeight="1" x14ac:dyDescent="0.2">
      <c r="A13" s="127">
        <v>4</v>
      </c>
      <c r="B13" s="8" t="s">
        <v>623</v>
      </c>
      <c r="C13" s="13"/>
      <c r="D13" s="11">
        <v>0</v>
      </c>
      <c r="E13" s="11">
        <v>0</v>
      </c>
      <c r="F13" s="11">
        <v>0</v>
      </c>
      <c r="G13" s="11">
        <v>0</v>
      </c>
      <c r="H13" s="11">
        <v>0</v>
      </c>
      <c r="I13" s="11">
        <v>0</v>
      </c>
    </row>
    <row r="14" spans="1:11" x14ac:dyDescent="0.2">
      <c r="A14" s="201">
        <v>5</v>
      </c>
      <c r="B14" s="199" t="s">
        <v>346</v>
      </c>
      <c r="C14" s="13"/>
      <c r="D14" s="12">
        <v>0</v>
      </c>
      <c r="E14" s="12">
        <v>0</v>
      </c>
      <c r="F14" s="12">
        <v>0</v>
      </c>
      <c r="G14" s="11">
        <v>0</v>
      </c>
      <c r="H14" s="11">
        <v>0</v>
      </c>
      <c r="I14" s="11">
        <v>0</v>
      </c>
    </row>
    <row r="15" spans="1:11" x14ac:dyDescent="0.2">
      <c r="A15" s="201">
        <v>6</v>
      </c>
      <c r="B15" s="199" t="s">
        <v>347</v>
      </c>
      <c r="C15" s="13"/>
      <c r="D15" s="12">
        <v>0</v>
      </c>
      <c r="E15" s="12">
        <v>0</v>
      </c>
      <c r="F15" s="12">
        <v>0</v>
      </c>
      <c r="G15" s="11">
        <v>0</v>
      </c>
      <c r="H15" s="11">
        <v>0</v>
      </c>
      <c r="I15" s="11">
        <v>0</v>
      </c>
    </row>
    <row r="16" spans="1:11" x14ac:dyDescent="0.2">
      <c r="A16" s="127">
        <v>7</v>
      </c>
      <c r="B16" s="8" t="s">
        <v>598</v>
      </c>
      <c r="C16" s="13"/>
      <c r="D16" s="11">
        <v>10613066.154646832</v>
      </c>
      <c r="E16" s="11">
        <v>10833362.98248489</v>
      </c>
      <c r="F16" s="11">
        <v>88982310.263885632</v>
      </c>
      <c r="G16" s="11">
        <v>94398991.755128071</v>
      </c>
      <c r="H16" s="11">
        <v>96727476.84443897</v>
      </c>
      <c r="I16" s="11">
        <v>93352292.228157759</v>
      </c>
    </row>
    <row r="17" spans="1:9" x14ac:dyDescent="0.2">
      <c r="A17" s="201">
        <v>8</v>
      </c>
      <c r="B17" s="199" t="s">
        <v>599</v>
      </c>
      <c r="C17" s="13"/>
      <c r="D17" s="12">
        <v>0</v>
      </c>
      <c r="E17" s="12">
        <v>0</v>
      </c>
      <c r="F17" s="12">
        <v>0</v>
      </c>
      <c r="G17" s="12">
        <v>0</v>
      </c>
      <c r="H17" s="12">
        <v>0</v>
      </c>
      <c r="I17" s="12">
        <v>0</v>
      </c>
    </row>
    <row r="18" spans="1:9" x14ac:dyDescent="0.2">
      <c r="A18" s="201">
        <v>9</v>
      </c>
      <c r="B18" s="199" t="s">
        <v>600</v>
      </c>
      <c r="C18" s="13"/>
      <c r="D18" s="12">
        <v>10613066.154646832</v>
      </c>
      <c r="E18" s="12">
        <v>10833362.98248489</v>
      </c>
      <c r="F18" s="12">
        <v>88982310.263885632</v>
      </c>
      <c r="G18" s="12">
        <v>94398991.755128071</v>
      </c>
      <c r="H18" s="12">
        <v>96727476.84443897</v>
      </c>
      <c r="I18" s="12">
        <v>93352292.228157759</v>
      </c>
    </row>
    <row r="19" spans="1:9" x14ac:dyDescent="0.2">
      <c r="A19" s="127">
        <v>10</v>
      </c>
      <c r="B19" s="8" t="s">
        <v>624</v>
      </c>
      <c r="C19" s="13"/>
      <c r="D19" s="11">
        <v>0</v>
      </c>
      <c r="E19" s="11">
        <v>0</v>
      </c>
      <c r="F19" s="11">
        <v>0</v>
      </c>
      <c r="G19" s="11">
        <v>0</v>
      </c>
      <c r="H19" s="11">
        <v>0</v>
      </c>
      <c r="I19" s="11">
        <v>0</v>
      </c>
    </row>
    <row r="20" spans="1:9" x14ac:dyDescent="0.2">
      <c r="A20" s="127">
        <v>11</v>
      </c>
      <c r="B20" s="8" t="s">
        <v>601</v>
      </c>
      <c r="C20" s="11">
        <v>2656562.6577829779</v>
      </c>
      <c r="D20" s="11">
        <v>778144.75897999993</v>
      </c>
      <c r="E20" s="11">
        <v>0</v>
      </c>
      <c r="F20" s="11">
        <v>0</v>
      </c>
      <c r="G20" s="11">
        <v>0</v>
      </c>
      <c r="H20" s="11">
        <v>0</v>
      </c>
      <c r="I20" s="11">
        <v>0</v>
      </c>
    </row>
    <row r="21" spans="1:9" x14ac:dyDescent="0.2">
      <c r="A21" s="201">
        <v>12</v>
      </c>
      <c r="B21" s="199" t="s">
        <v>602</v>
      </c>
      <c r="C21" s="12">
        <v>2656562.6577829779</v>
      </c>
      <c r="D21" s="13"/>
      <c r="E21" s="13"/>
      <c r="F21" s="13"/>
      <c r="G21" s="13"/>
      <c r="H21" s="13"/>
      <c r="I21" s="13"/>
    </row>
    <row r="22" spans="1:9" ht="25.5" x14ac:dyDescent="0.2">
      <c r="A22" s="201">
        <v>13</v>
      </c>
      <c r="B22" s="199" t="s">
        <v>603</v>
      </c>
      <c r="C22" s="13"/>
      <c r="D22" s="203">
        <v>778144.75897999993</v>
      </c>
      <c r="E22" s="203">
        <v>0</v>
      </c>
      <c r="F22" s="203">
        <v>0</v>
      </c>
      <c r="G22" s="203">
        <v>0</v>
      </c>
      <c r="H22" s="203">
        <v>0</v>
      </c>
      <c r="I22" s="203">
        <v>0</v>
      </c>
    </row>
    <row r="23" spans="1:9" x14ac:dyDescent="0.2">
      <c r="A23" s="204">
        <v>14</v>
      </c>
      <c r="B23" s="205" t="s">
        <v>604</v>
      </c>
      <c r="C23" s="13"/>
      <c r="D23" s="13"/>
      <c r="E23" s="13"/>
      <c r="F23" s="13"/>
      <c r="G23" s="282">
        <v>101056968.45186807</v>
      </c>
      <c r="H23" s="282">
        <v>103150286.50653897</v>
      </c>
      <c r="I23" s="282">
        <f>I10+I16</f>
        <v>99788363.583107755</v>
      </c>
    </row>
    <row r="24" spans="1:9" ht="14.25" customHeight="1" x14ac:dyDescent="0.2">
      <c r="A24" s="358" t="s">
        <v>625</v>
      </c>
      <c r="B24" s="359"/>
      <c r="C24" s="359"/>
      <c r="D24" s="359"/>
      <c r="E24" s="359"/>
      <c r="F24" s="359"/>
      <c r="G24" s="359"/>
      <c r="H24" s="359"/>
      <c r="I24" s="359"/>
    </row>
    <row r="25" spans="1:9" x14ac:dyDescent="0.2">
      <c r="A25" s="127">
        <v>15</v>
      </c>
      <c r="B25" s="8" t="s">
        <v>605</v>
      </c>
      <c r="C25" s="13"/>
      <c r="D25" s="13"/>
      <c r="E25" s="13"/>
      <c r="F25" s="13"/>
      <c r="G25" s="206">
        <v>5162310.048746991</v>
      </c>
      <c r="H25" s="206">
        <v>6770457.6730210222</v>
      </c>
      <c r="I25" s="206">
        <f>6384156.9525+3341616</f>
        <v>9725772.9525000006</v>
      </c>
    </row>
    <row r="26" spans="1:9" ht="25.5" x14ac:dyDescent="0.2">
      <c r="A26" s="127" t="s">
        <v>626</v>
      </c>
      <c r="B26" s="8" t="s">
        <v>627</v>
      </c>
      <c r="C26" s="13"/>
      <c r="D26" s="11">
        <v>0</v>
      </c>
      <c r="E26" s="11">
        <v>0</v>
      </c>
      <c r="F26" s="11">
        <v>93032529.545925498</v>
      </c>
      <c r="G26" s="11">
        <v>79077650.114036664</v>
      </c>
      <c r="H26" s="11">
        <v>76632788.921774223</v>
      </c>
      <c r="I26" s="11">
        <v>92155883.949999988</v>
      </c>
    </row>
    <row r="27" spans="1:9" ht="25.5" x14ac:dyDescent="0.2">
      <c r="A27" s="127">
        <v>16</v>
      </c>
      <c r="B27" s="8" t="s">
        <v>606</v>
      </c>
      <c r="C27" s="13"/>
      <c r="D27" s="11">
        <v>0</v>
      </c>
      <c r="E27" s="11">
        <v>0</v>
      </c>
      <c r="F27" s="11">
        <v>0</v>
      </c>
      <c r="G27" s="11">
        <v>0</v>
      </c>
      <c r="H27" s="11">
        <v>0</v>
      </c>
      <c r="I27" s="11">
        <v>0</v>
      </c>
    </row>
    <row r="28" spans="1:9" x14ac:dyDescent="0.2">
      <c r="A28" s="127">
        <v>17</v>
      </c>
      <c r="B28" s="8" t="s">
        <v>607</v>
      </c>
      <c r="C28" s="13"/>
      <c r="D28" s="11">
        <v>1315380.4223202229</v>
      </c>
      <c r="E28" s="11">
        <v>16809.702300000012</v>
      </c>
      <c r="F28" s="11">
        <v>1516836.8094020039</v>
      </c>
      <c r="G28" s="11">
        <v>1147716.9773343205</v>
      </c>
      <c r="H28" s="11">
        <v>2232896.8795450628</v>
      </c>
      <c r="I28" s="11">
        <v>208491.87401378114</v>
      </c>
    </row>
    <row r="29" spans="1:9" ht="38.25" x14ac:dyDescent="0.2">
      <c r="A29" s="201">
        <v>18</v>
      </c>
      <c r="B29" s="199" t="s">
        <v>628</v>
      </c>
      <c r="C29" s="13"/>
      <c r="D29" s="12">
        <v>0</v>
      </c>
      <c r="E29" s="12">
        <v>0</v>
      </c>
      <c r="F29" s="12">
        <v>0</v>
      </c>
      <c r="G29" s="12">
        <v>0</v>
      </c>
      <c r="H29" s="12">
        <v>0</v>
      </c>
      <c r="I29" s="12">
        <v>0</v>
      </c>
    </row>
    <row r="30" spans="1:9" ht="38.25" x14ac:dyDescent="0.2">
      <c r="A30" s="201">
        <v>19</v>
      </c>
      <c r="B30" s="199" t="s">
        <v>608</v>
      </c>
      <c r="C30" s="13"/>
      <c r="D30" s="12">
        <v>1310158.572710223</v>
      </c>
      <c r="E30" s="12">
        <v>0</v>
      </c>
      <c r="F30" s="12">
        <v>0</v>
      </c>
      <c r="G30" s="12">
        <v>131015.85727102231</v>
      </c>
      <c r="H30" s="12">
        <v>203208.70157708629</v>
      </c>
      <c r="I30" s="12">
        <v>155117</v>
      </c>
    </row>
    <row r="31" spans="1:9" ht="38.25" x14ac:dyDescent="0.2">
      <c r="A31" s="201">
        <v>20</v>
      </c>
      <c r="B31" s="199" t="s">
        <v>609</v>
      </c>
      <c r="C31" s="13"/>
      <c r="D31" s="12">
        <v>0</v>
      </c>
      <c r="E31" s="12">
        <v>0</v>
      </c>
      <c r="F31" s="12">
        <v>0</v>
      </c>
      <c r="G31" s="12">
        <v>0</v>
      </c>
      <c r="H31" s="12">
        <v>0</v>
      </c>
      <c r="I31" s="12">
        <v>0</v>
      </c>
    </row>
    <row r="32" spans="1:9" ht="25.5" x14ac:dyDescent="0.2">
      <c r="A32" s="201">
        <v>21</v>
      </c>
      <c r="B32" s="199" t="s">
        <v>610</v>
      </c>
      <c r="C32" s="13"/>
      <c r="D32" s="12">
        <v>0</v>
      </c>
      <c r="E32" s="12">
        <v>0</v>
      </c>
      <c r="F32" s="12">
        <v>0</v>
      </c>
      <c r="G32" s="12">
        <v>0</v>
      </c>
      <c r="H32" s="12">
        <v>0</v>
      </c>
      <c r="I32" s="12">
        <v>0</v>
      </c>
    </row>
    <row r="33" spans="1:9" x14ac:dyDescent="0.2">
      <c r="A33" s="201">
        <v>22</v>
      </c>
      <c r="B33" s="199" t="s">
        <v>611</v>
      </c>
      <c r="C33" s="13"/>
      <c r="D33" s="12">
        <v>5221</v>
      </c>
      <c r="E33" s="12">
        <v>16809.702300000012</v>
      </c>
      <c r="F33" s="12">
        <v>1460432.7579819947</v>
      </c>
      <c r="G33" s="12">
        <v>960297</v>
      </c>
      <c r="H33" s="12">
        <v>1975880</v>
      </c>
      <c r="I33" s="12">
        <v>0</v>
      </c>
    </row>
    <row r="34" spans="1:9" ht="25.5" x14ac:dyDescent="0.2">
      <c r="A34" s="201">
        <v>23</v>
      </c>
      <c r="B34" s="199" t="s">
        <v>610</v>
      </c>
      <c r="C34" s="13"/>
      <c r="D34" s="12">
        <v>5221</v>
      </c>
      <c r="E34" s="12">
        <v>16809.702300000012</v>
      </c>
      <c r="F34" s="12">
        <v>1460432.7579819947</v>
      </c>
      <c r="G34" s="12">
        <v>960297</v>
      </c>
      <c r="H34" s="12">
        <v>1975880</v>
      </c>
      <c r="I34" s="12">
        <v>0</v>
      </c>
    </row>
    <row r="35" spans="1:9" ht="38.25" x14ac:dyDescent="0.2">
      <c r="A35" s="201">
        <v>24</v>
      </c>
      <c r="B35" s="199" t="s">
        <v>629</v>
      </c>
      <c r="C35" s="13"/>
      <c r="D35" s="12">
        <v>0</v>
      </c>
      <c r="E35" s="12">
        <v>0</v>
      </c>
      <c r="F35" s="12">
        <v>56404.051420000003</v>
      </c>
      <c r="G35" s="12">
        <v>56404.051420000003</v>
      </c>
      <c r="H35" s="12">
        <v>53807.3</v>
      </c>
      <c r="I35" s="12">
        <v>53375</v>
      </c>
    </row>
    <row r="36" spans="1:9" x14ac:dyDescent="0.2">
      <c r="A36" s="127">
        <v>25</v>
      </c>
      <c r="B36" s="8" t="s">
        <v>624</v>
      </c>
      <c r="C36" s="13"/>
      <c r="D36" s="200">
        <v>0</v>
      </c>
      <c r="E36" s="200">
        <v>0</v>
      </c>
      <c r="F36" s="200">
        <v>0</v>
      </c>
      <c r="G36" s="200">
        <v>0</v>
      </c>
      <c r="H36" s="200">
        <v>0</v>
      </c>
      <c r="I36" s="200">
        <v>0</v>
      </c>
    </row>
    <row r="37" spans="1:9" x14ac:dyDescent="0.2">
      <c r="A37" s="127">
        <v>26</v>
      </c>
      <c r="B37" s="8" t="s">
        <v>612</v>
      </c>
      <c r="C37" s="13"/>
      <c r="D37" s="207">
        <v>6312345.0238215607</v>
      </c>
      <c r="E37" s="207">
        <v>0</v>
      </c>
      <c r="F37" s="207">
        <v>61271.272260000005</v>
      </c>
      <c r="G37" s="207">
        <v>3787873.8254452161</v>
      </c>
      <c r="H37" s="207">
        <v>3265588.1502913022</v>
      </c>
      <c r="I37" s="207">
        <f>I38+I39+I40+I41+I42</f>
        <v>2841171</v>
      </c>
    </row>
    <row r="38" spans="1:9" x14ac:dyDescent="0.2">
      <c r="A38" s="127">
        <v>27</v>
      </c>
      <c r="B38" s="8" t="s">
        <v>613</v>
      </c>
      <c r="C38" s="13"/>
      <c r="D38" s="208"/>
      <c r="E38" s="208"/>
      <c r="F38" s="206">
        <v>0</v>
      </c>
      <c r="G38" s="206">
        <v>0</v>
      </c>
      <c r="H38" s="206">
        <v>0</v>
      </c>
      <c r="I38" s="206">
        <v>0</v>
      </c>
    </row>
    <row r="39" spans="1:9" ht="25.5" x14ac:dyDescent="0.2">
      <c r="A39" s="201">
        <v>28</v>
      </c>
      <c r="B39" s="199" t="s">
        <v>614</v>
      </c>
      <c r="C39" s="13"/>
      <c r="D39" s="12">
        <v>0</v>
      </c>
      <c r="E39" s="12">
        <v>0</v>
      </c>
      <c r="F39" s="12">
        <v>0</v>
      </c>
      <c r="G39" s="12">
        <v>0</v>
      </c>
      <c r="H39" s="12">
        <v>0</v>
      </c>
      <c r="I39" s="12">
        <v>0</v>
      </c>
    </row>
    <row r="40" spans="1:9" x14ac:dyDescent="0.2">
      <c r="A40" s="201">
        <v>29</v>
      </c>
      <c r="B40" s="199" t="s">
        <v>615</v>
      </c>
      <c r="C40" s="13"/>
      <c r="D40" s="209">
        <v>3521246.1390969879</v>
      </c>
      <c r="E40" s="208"/>
      <c r="F40" s="208"/>
      <c r="G40" s="209">
        <v>3521246.1390969879</v>
      </c>
      <c r="H40" s="209">
        <v>3051281.9522845889</v>
      </c>
      <c r="I40" s="305">
        <v>2327148</v>
      </c>
    </row>
    <row r="41" spans="1:9" ht="25.5" x14ac:dyDescent="0.2">
      <c r="A41" s="201">
        <v>30</v>
      </c>
      <c r="B41" s="199" t="s">
        <v>616</v>
      </c>
      <c r="C41" s="13"/>
      <c r="D41" s="209">
        <v>2644873.3961645723</v>
      </c>
      <c r="E41" s="208"/>
      <c r="F41" s="208"/>
      <c r="G41" s="209">
        <v>132243.66980822862</v>
      </c>
      <c r="H41" s="209">
        <v>93765.846616713286</v>
      </c>
      <c r="I41" s="305">
        <v>446175</v>
      </c>
    </row>
    <row r="42" spans="1:9" x14ac:dyDescent="0.2">
      <c r="A42" s="201">
        <v>31</v>
      </c>
      <c r="B42" s="199" t="s">
        <v>617</v>
      </c>
      <c r="C42" s="13"/>
      <c r="D42" s="12">
        <v>146225.48856</v>
      </c>
      <c r="E42" s="12">
        <v>0</v>
      </c>
      <c r="F42" s="12">
        <v>61271.272260000005</v>
      </c>
      <c r="G42" s="209">
        <v>134384.01653999998</v>
      </c>
      <c r="H42" s="209">
        <v>120540.35139000001</v>
      </c>
      <c r="I42" s="305">
        <v>67848</v>
      </c>
    </row>
    <row r="43" spans="1:9" x14ac:dyDescent="0.2">
      <c r="A43" s="127">
        <v>32</v>
      </c>
      <c r="B43" s="8" t="s">
        <v>618</v>
      </c>
      <c r="C43" s="13"/>
      <c r="D43" s="206">
        <v>914972.39751000004</v>
      </c>
      <c r="E43" s="206">
        <v>0</v>
      </c>
      <c r="F43" s="206">
        <v>0</v>
      </c>
      <c r="G43" s="206">
        <v>45748.619875500008</v>
      </c>
      <c r="H43" s="206">
        <v>45586.683321500001</v>
      </c>
      <c r="I43" s="206">
        <v>40184.101418000006</v>
      </c>
    </row>
    <row r="44" spans="1:9" x14ac:dyDescent="0.2">
      <c r="A44" s="204">
        <v>33</v>
      </c>
      <c r="B44" s="205" t="s">
        <v>619</v>
      </c>
      <c r="C44" s="13"/>
      <c r="D44" s="208"/>
      <c r="E44" s="208"/>
      <c r="F44" s="208"/>
      <c r="G44" s="267">
        <v>89221299.585438699</v>
      </c>
      <c r="H44" s="267">
        <v>88947318.307953119</v>
      </c>
      <c r="I44" s="267">
        <f>I25+I26+I37+I43+I28</f>
        <v>104971503.87793177</v>
      </c>
    </row>
    <row r="45" spans="1:9" x14ac:dyDescent="0.2">
      <c r="A45" s="204">
        <v>34</v>
      </c>
      <c r="B45" s="205" t="s">
        <v>620</v>
      </c>
      <c r="C45" s="13"/>
      <c r="D45" s="208"/>
      <c r="E45" s="208"/>
      <c r="F45" s="208"/>
      <c r="G45" s="268">
        <v>1.132655194683591</v>
      </c>
      <c r="H45" s="268">
        <v>1.1596784306572614</v>
      </c>
      <c r="I45" s="268">
        <f>I23/I44</f>
        <v>0.95062335868931302</v>
      </c>
    </row>
  </sheetData>
  <mergeCells count="7">
    <mergeCell ref="A24:I24"/>
    <mergeCell ref="A9:I9"/>
    <mergeCell ref="A1:K2"/>
    <mergeCell ref="H7:H8"/>
    <mergeCell ref="A7:B8"/>
    <mergeCell ref="C7:F7"/>
    <mergeCell ref="I7:I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8"/>
  <sheetViews>
    <sheetView showGridLines="0" zoomScale="90" zoomScaleNormal="90" workbookViewId="0">
      <selection activeCell="N41" sqref="N41"/>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333" t="s">
        <v>509</v>
      </c>
      <c r="B1" s="333"/>
      <c r="C1" s="333"/>
      <c r="D1" s="333"/>
      <c r="E1" s="333"/>
      <c r="F1" s="333"/>
      <c r="G1" s="333"/>
      <c r="H1" s="333"/>
      <c r="I1" s="333"/>
      <c r="J1" s="333"/>
      <c r="K1" s="333"/>
      <c r="L1" s="333"/>
      <c r="M1" s="333"/>
      <c r="N1" s="333"/>
      <c r="O1" s="333"/>
      <c r="P1" s="333"/>
      <c r="Q1" s="2"/>
    </row>
    <row r="2" spans="1:17" x14ac:dyDescent="0.2">
      <c r="A2" s="333"/>
      <c r="B2" s="333"/>
      <c r="C2" s="333"/>
      <c r="D2" s="333"/>
      <c r="E2" s="333"/>
      <c r="F2" s="333"/>
      <c r="G2" s="333"/>
      <c r="H2" s="333"/>
      <c r="I2" s="333"/>
      <c r="J2" s="333"/>
      <c r="K2" s="333"/>
      <c r="L2" s="333"/>
      <c r="M2" s="333"/>
      <c r="N2" s="333"/>
      <c r="O2" s="333"/>
      <c r="P2" s="333"/>
      <c r="Q2" s="2"/>
    </row>
    <row r="3" spans="1:17" x14ac:dyDescent="0.2">
      <c r="A3" s="16" t="s">
        <v>674</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130">
        <f>'Table of contents'!E20</f>
        <v>44834</v>
      </c>
      <c r="B6" s="2"/>
      <c r="C6" s="2"/>
      <c r="D6" s="2"/>
      <c r="E6" s="2"/>
      <c r="F6" s="2"/>
      <c r="G6" s="2"/>
      <c r="H6" s="2"/>
      <c r="I6" s="2"/>
      <c r="J6" s="2"/>
      <c r="K6" s="2"/>
      <c r="L6" s="2"/>
      <c r="M6" s="2"/>
      <c r="N6" s="2"/>
      <c r="O6" s="2"/>
      <c r="P6" s="2"/>
      <c r="Q6" s="2"/>
    </row>
    <row r="7" spans="1:17" ht="21" customHeight="1" x14ac:dyDescent="0.2">
      <c r="A7" s="345" t="s">
        <v>588</v>
      </c>
      <c r="B7" s="345"/>
      <c r="C7" s="345"/>
      <c r="D7" s="345"/>
      <c r="E7" s="345"/>
      <c r="F7" s="345"/>
      <c r="G7" s="345"/>
      <c r="H7" s="345"/>
      <c r="I7" s="345"/>
      <c r="J7" s="345"/>
      <c r="K7" s="2"/>
      <c r="L7" s="2"/>
      <c r="M7" s="2"/>
      <c r="N7" s="2"/>
      <c r="O7" s="2"/>
      <c r="P7" s="2"/>
      <c r="Q7" s="2"/>
    </row>
    <row r="8" spans="1:17" ht="57" customHeight="1" x14ac:dyDescent="0.2">
      <c r="A8" s="18"/>
      <c r="B8" s="18"/>
      <c r="C8" s="370" t="s">
        <v>369</v>
      </c>
      <c r="D8" s="371"/>
      <c r="E8" s="370" t="s">
        <v>370</v>
      </c>
      <c r="F8" s="371"/>
      <c r="G8" s="370" t="s">
        <v>371</v>
      </c>
      <c r="H8" s="371"/>
      <c r="I8" s="370" t="s">
        <v>372</v>
      </c>
      <c r="J8" s="372"/>
      <c r="K8" s="2"/>
      <c r="L8" s="2"/>
      <c r="M8" s="2"/>
      <c r="N8" s="2"/>
      <c r="O8" s="2"/>
      <c r="P8" s="2"/>
      <c r="Q8" s="2"/>
    </row>
    <row r="9" spans="1:17" ht="63.75" x14ac:dyDescent="0.2">
      <c r="A9" s="18"/>
      <c r="B9" s="18"/>
      <c r="C9" s="19"/>
      <c r="D9" s="17" t="s">
        <v>373</v>
      </c>
      <c r="E9" s="19"/>
      <c r="F9" s="17" t="s">
        <v>373</v>
      </c>
      <c r="G9" s="19"/>
      <c r="H9" s="17" t="s">
        <v>374</v>
      </c>
      <c r="I9" s="19"/>
      <c r="J9" s="20" t="s">
        <v>374</v>
      </c>
      <c r="K9" s="2"/>
      <c r="L9" s="2"/>
      <c r="M9" s="2"/>
      <c r="N9" s="2"/>
      <c r="O9" s="2"/>
      <c r="P9" s="2"/>
      <c r="Q9" s="2"/>
    </row>
    <row r="10" spans="1:17" x14ac:dyDescent="0.2">
      <c r="A10" s="21"/>
      <c r="B10" s="21"/>
      <c r="C10" s="21" t="s">
        <v>260</v>
      </c>
      <c r="D10" s="21" t="s">
        <v>262</v>
      </c>
      <c r="E10" s="21" t="s">
        <v>263</v>
      </c>
      <c r="F10" s="21" t="s">
        <v>264</v>
      </c>
      <c r="G10" s="21" t="s">
        <v>265</v>
      </c>
      <c r="H10" s="21" t="s">
        <v>267</v>
      </c>
      <c r="I10" s="21" t="s">
        <v>268</v>
      </c>
      <c r="J10" s="22" t="s">
        <v>269</v>
      </c>
      <c r="K10" s="2"/>
      <c r="L10" s="2"/>
      <c r="M10" s="2"/>
      <c r="N10" s="2"/>
      <c r="O10" s="2"/>
      <c r="P10" s="2"/>
      <c r="Q10" s="2"/>
    </row>
    <row r="11" spans="1:17" x14ac:dyDescent="0.2">
      <c r="A11" s="231" t="s">
        <v>260</v>
      </c>
      <c r="B11" s="232" t="s">
        <v>375</v>
      </c>
      <c r="C11" s="218">
        <v>116836109.56815431</v>
      </c>
      <c r="D11" s="219"/>
      <c r="E11" s="220"/>
      <c r="F11" s="221"/>
      <c r="G11" s="222">
        <v>7399909.0398924872</v>
      </c>
      <c r="H11" s="219"/>
      <c r="I11" s="223"/>
      <c r="J11" s="220"/>
      <c r="K11" s="30"/>
      <c r="L11" s="2"/>
      <c r="M11" s="2"/>
      <c r="N11" s="2"/>
      <c r="O11" s="2"/>
      <c r="P11" s="2"/>
      <c r="Q11" s="2"/>
    </row>
    <row r="12" spans="1:17" x14ac:dyDescent="0.2">
      <c r="A12" s="23" t="s">
        <v>262</v>
      </c>
      <c r="B12" s="25" t="s">
        <v>376</v>
      </c>
      <c r="C12" s="24">
        <v>0</v>
      </c>
      <c r="D12" s="224"/>
      <c r="E12" s="24">
        <v>0</v>
      </c>
      <c r="F12" s="225"/>
      <c r="G12" s="225">
        <v>56404.051419999996</v>
      </c>
      <c r="H12" s="224"/>
      <c r="I12" s="224">
        <v>56404.051419999996</v>
      </c>
      <c r="J12" s="24"/>
      <c r="K12" s="30"/>
      <c r="L12" s="2"/>
      <c r="M12" s="2"/>
      <c r="N12" s="2"/>
      <c r="O12" s="2"/>
      <c r="P12" s="2"/>
      <c r="Q12" s="2"/>
    </row>
    <row r="13" spans="1:17" x14ac:dyDescent="0.2">
      <c r="A13" s="23" t="s">
        <v>263</v>
      </c>
      <c r="B13" s="25" t="s">
        <v>377</v>
      </c>
      <c r="C13" s="24">
        <v>20465318.740770787</v>
      </c>
      <c r="D13" s="224"/>
      <c r="E13" s="24">
        <v>20465318.740770787</v>
      </c>
      <c r="F13" s="225"/>
      <c r="G13" s="225">
        <v>2125312.5414260002</v>
      </c>
      <c r="H13" s="224"/>
      <c r="I13" s="224">
        <v>2125312.5414260002</v>
      </c>
      <c r="J13" s="24"/>
      <c r="K13" s="30"/>
      <c r="L13" s="2"/>
      <c r="M13" s="2"/>
      <c r="N13" s="2"/>
      <c r="O13" s="2"/>
      <c r="P13" s="2"/>
      <c r="Q13" s="2"/>
    </row>
    <row r="14" spans="1:17" x14ac:dyDescent="0.2">
      <c r="A14" s="23" t="s">
        <v>264</v>
      </c>
      <c r="B14" s="26" t="s">
        <v>378</v>
      </c>
      <c r="C14" s="24">
        <v>8468670.9724000003</v>
      </c>
      <c r="D14" s="224"/>
      <c r="E14" s="24">
        <v>8468670.9724000003</v>
      </c>
      <c r="F14" s="225"/>
      <c r="G14" s="225">
        <v>0</v>
      </c>
      <c r="H14" s="224"/>
      <c r="I14" s="224">
        <v>0</v>
      </c>
      <c r="J14" s="24"/>
      <c r="K14" s="30"/>
      <c r="L14" s="2"/>
      <c r="M14" s="2"/>
      <c r="N14" s="2"/>
      <c r="O14" s="2"/>
      <c r="P14" s="2"/>
      <c r="Q14" s="2"/>
    </row>
    <row r="15" spans="1:17" x14ac:dyDescent="0.2">
      <c r="A15" s="23" t="s">
        <v>265</v>
      </c>
      <c r="B15" s="26" t="s">
        <v>379</v>
      </c>
      <c r="C15" s="24">
        <v>0</v>
      </c>
      <c r="D15" s="224"/>
      <c r="E15" s="24">
        <v>0</v>
      </c>
      <c r="F15" s="225"/>
      <c r="G15" s="225">
        <v>0</v>
      </c>
      <c r="H15" s="224"/>
      <c r="I15" s="224">
        <v>0</v>
      </c>
      <c r="J15" s="24"/>
      <c r="K15" s="30"/>
      <c r="L15" s="2"/>
      <c r="M15" s="2"/>
      <c r="N15" s="2"/>
      <c r="O15" s="2"/>
      <c r="P15" s="2"/>
      <c r="Q15" s="2"/>
    </row>
    <row r="16" spans="1:17" x14ac:dyDescent="0.2">
      <c r="A16" s="23" t="s">
        <v>266</v>
      </c>
      <c r="B16" s="26" t="s">
        <v>380</v>
      </c>
      <c r="C16" s="24">
        <v>11996647.768370785</v>
      </c>
      <c r="D16" s="224"/>
      <c r="E16" s="24">
        <v>11996647.768370785</v>
      </c>
      <c r="F16" s="225"/>
      <c r="G16" s="225">
        <v>2125312.5414260002</v>
      </c>
      <c r="H16" s="224"/>
      <c r="I16" s="224">
        <v>2125312.5414260002</v>
      </c>
      <c r="J16" s="24"/>
      <c r="K16" s="30"/>
      <c r="L16" s="2"/>
      <c r="M16" s="2"/>
      <c r="N16" s="2"/>
      <c r="O16" s="2"/>
      <c r="P16" s="2"/>
      <c r="Q16" s="2"/>
    </row>
    <row r="17" spans="1:17" x14ac:dyDescent="0.2">
      <c r="A17" s="23" t="s">
        <v>267</v>
      </c>
      <c r="B17" s="26" t="s">
        <v>381</v>
      </c>
      <c r="C17" s="24">
        <v>0</v>
      </c>
      <c r="D17" s="224"/>
      <c r="E17" s="24">
        <v>0</v>
      </c>
      <c r="F17" s="225"/>
      <c r="G17" s="225">
        <v>0</v>
      </c>
      <c r="H17" s="224"/>
      <c r="I17" s="224">
        <v>0</v>
      </c>
      <c r="J17" s="24"/>
      <c r="K17" s="30"/>
      <c r="L17" s="2"/>
      <c r="M17" s="2"/>
      <c r="N17" s="2"/>
      <c r="O17" s="2"/>
      <c r="P17" s="2"/>
      <c r="Q17" s="2"/>
    </row>
    <row r="18" spans="1:17" x14ac:dyDescent="0.2">
      <c r="A18" s="23" t="s">
        <v>268</v>
      </c>
      <c r="B18" s="26" t="s">
        <v>382</v>
      </c>
      <c r="C18" s="24">
        <v>0</v>
      </c>
      <c r="D18" s="224"/>
      <c r="E18" s="24">
        <v>0</v>
      </c>
      <c r="F18" s="225"/>
      <c r="G18" s="225">
        <v>0</v>
      </c>
      <c r="H18" s="224"/>
      <c r="I18" s="224">
        <v>0</v>
      </c>
      <c r="J18" s="24"/>
      <c r="K18" s="30"/>
      <c r="L18" s="2"/>
      <c r="M18" s="2"/>
      <c r="N18" s="2"/>
      <c r="O18" s="2"/>
      <c r="P18" s="2"/>
      <c r="Q18" s="2"/>
    </row>
    <row r="19" spans="1:17" ht="25.5" x14ac:dyDescent="0.2">
      <c r="A19" s="23">
        <v>100</v>
      </c>
      <c r="B19" s="26" t="s">
        <v>383</v>
      </c>
      <c r="C19" s="24">
        <v>93851240.516518205</v>
      </c>
      <c r="D19" s="224"/>
      <c r="E19" s="290"/>
      <c r="F19" s="291"/>
      <c r="G19" s="225">
        <v>688983.4619718045</v>
      </c>
      <c r="H19" s="224"/>
      <c r="I19" s="292"/>
      <c r="J19" s="290"/>
      <c r="K19" s="30"/>
      <c r="L19" s="2"/>
      <c r="M19" s="2"/>
      <c r="N19" s="2"/>
      <c r="O19" s="2"/>
      <c r="P19" s="2"/>
      <c r="Q19" s="2"/>
    </row>
    <row r="20" spans="1:17" x14ac:dyDescent="0.2">
      <c r="A20" s="23">
        <v>110</v>
      </c>
      <c r="B20" s="26" t="s">
        <v>682</v>
      </c>
      <c r="C20" s="24">
        <v>93851240.516518205</v>
      </c>
      <c r="D20" s="224"/>
      <c r="E20" s="290"/>
      <c r="F20" s="291"/>
      <c r="G20" s="225">
        <v>688983.4619718045</v>
      </c>
      <c r="H20" s="224"/>
      <c r="I20" s="292"/>
      <c r="J20" s="290"/>
      <c r="K20" s="30"/>
      <c r="L20" s="2"/>
      <c r="M20" s="2"/>
      <c r="N20" s="2"/>
      <c r="O20" s="2"/>
      <c r="P20" s="2"/>
      <c r="Q20" s="2"/>
    </row>
    <row r="21" spans="1:17" x14ac:dyDescent="0.2">
      <c r="A21" s="27" t="s">
        <v>271</v>
      </c>
      <c r="B21" s="28" t="s">
        <v>384</v>
      </c>
      <c r="C21" s="29">
        <v>2519550.310865317</v>
      </c>
      <c r="D21" s="226"/>
      <c r="E21" s="227"/>
      <c r="F21" s="228"/>
      <c r="G21" s="229">
        <v>4529208.9850746822</v>
      </c>
      <c r="H21" s="226"/>
      <c r="I21" s="230"/>
      <c r="J21" s="227"/>
      <c r="K21" s="30"/>
      <c r="L21" s="2"/>
      <c r="M21" s="2"/>
      <c r="N21" s="2"/>
      <c r="O21" s="2"/>
      <c r="P21" s="2"/>
      <c r="Q21" s="2"/>
    </row>
    <row r="22" spans="1:17" x14ac:dyDescent="0.2">
      <c r="A22" s="2"/>
      <c r="B22" s="2"/>
      <c r="C22" s="30"/>
      <c r="D22" s="30"/>
      <c r="E22" s="30"/>
      <c r="F22" s="30"/>
      <c r="G22" s="30"/>
      <c r="H22" s="30"/>
      <c r="I22" s="30"/>
      <c r="J22" s="30"/>
      <c r="K22" s="30"/>
      <c r="L22" s="2"/>
      <c r="M22" s="2"/>
      <c r="N22" s="2"/>
      <c r="O22" s="2"/>
      <c r="P22" s="2"/>
      <c r="Q22" s="2"/>
    </row>
    <row r="23" spans="1:17" x14ac:dyDescent="0.2">
      <c r="A23" s="2"/>
      <c r="B23" s="2"/>
      <c r="C23" s="30"/>
      <c r="D23" s="30"/>
      <c r="E23" s="30"/>
      <c r="F23" s="30"/>
      <c r="G23" s="30"/>
      <c r="H23" s="30"/>
      <c r="I23" s="30"/>
      <c r="J23" s="30"/>
      <c r="K23" s="30"/>
      <c r="L23" s="2"/>
      <c r="M23" s="2"/>
      <c r="N23" s="2"/>
      <c r="O23" s="2"/>
      <c r="P23" s="2"/>
      <c r="Q23" s="2"/>
    </row>
    <row r="24" spans="1:17" x14ac:dyDescent="0.2">
      <c r="A24" s="130">
        <v>44742</v>
      </c>
      <c r="B24" s="2"/>
      <c r="C24" s="2"/>
      <c r="D24" s="2"/>
      <c r="E24" s="2"/>
      <c r="F24" s="2"/>
      <c r="G24" s="2"/>
      <c r="H24" s="2"/>
      <c r="I24" s="2"/>
      <c r="J24" s="2"/>
      <c r="K24" s="30"/>
      <c r="L24" s="2"/>
      <c r="M24" s="2"/>
      <c r="N24" s="2"/>
      <c r="O24" s="2"/>
      <c r="P24" s="2"/>
      <c r="Q24" s="2"/>
    </row>
    <row r="25" spans="1:17" ht="19.5" customHeight="1" x14ac:dyDescent="0.2">
      <c r="A25" s="345" t="s">
        <v>588</v>
      </c>
      <c r="B25" s="345"/>
      <c r="C25" s="345"/>
      <c r="D25" s="345"/>
      <c r="E25" s="345"/>
      <c r="F25" s="345"/>
      <c r="G25" s="345"/>
      <c r="H25" s="345"/>
      <c r="I25" s="345"/>
      <c r="J25" s="345"/>
      <c r="K25" s="30"/>
      <c r="L25" s="2"/>
      <c r="M25" s="2"/>
      <c r="N25" s="2"/>
      <c r="O25" s="2"/>
      <c r="P25" s="2"/>
      <c r="Q25" s="2"/>
    </row>
    <row r="26" spans="1:17" ht="54" customHeight="1" x14ac:dyDescent="0.2">
      <c r="A26" s="18"/>
      <c r="B26" s="18"/>
      <c r="C26" s="370" t="s">
        <v>369</v>
      </c>
      <c r="D26" s="371"/>
      <c r="E26" s="370" t="s">
        <v>370</v>
      </c>
      <c r="F26" s="371"/>
      <c r="G26" s="370" t="s">
        <v>371</v>
      </c>
      <c r="H26" s="371"/>
      <c r="I26" s="370" t="s">
        <v>372</v>
      </c>
      <c r="J26" s="372"/>
      <c r="K26" s="2"/>
      <c r="L26" s="2"/>
      <c r="M26" s="2"/>
      <c r="N26" s="2"/>
      <c r="O26" s="2"/>
      <c r="P26" s="2"/>
      <c r="Q26" s="2"/>
    </row>
    <row r="27" spans="1:17" ht="60" customHeight="1" x14ac:dyDescent="0.2">
      <c r="A27" s="18"/>
      <c r="B27" s="18"/>
      <c r="C27" s="318"/>
      <c r="D27" s="17" t="s">
        <v>373</v>
      </c>
      <c r="E27" s="318"/>
      <c r="F27" s="17" t="s">
        <v>373</v>
      </c>
      <c r="G27" s="318"/>
      <c r="H27" s="17" t="s">
        <v>374</v>
      </c>
      <c r="I27" s="318"/>
      <c r="J27" s="20" t="s">
        <v>374</v>
      </c>
      <c r="K27" s="2"/>
      <c r="L27" s="2"/>
      <c r="M27" s="2"/>
      <c r="N27" s="2"/>
      <c r="O27" s="2"/>
      <c r="P27" s="2"/>
      <c r="Q27" s="2"/>
    </row>
    <row r="28" spans="1:17" x14ac:dyDescent="0.2">
      <c r="A28" s="21"/>
      <c r="B28" s="21"/>
      <c r="C28" s="21" t="s">
        <v>260</v>
      </c>
      <c r="D28" s="21" t="s">
        <v>262</v>
      </c>
      <c r="E28" s="21" t="s">
        <v>263</v>
      </c>
      <c r="F28" s="21" t="s">
        <v>264</v>
      </c>
      <c r="G28" s="21" t="s">
        <v>265</v>
      </c>
      <c r="H28" s="21" t="s">
        <v>267</v>
      </c>
      <c r="I28" s="21" t="s">
        <v>268</v>
      </c>
      <c r="J28" s="22" t="s">
        <v>269</v>
      </c>
      <c r="K28" s="2"/>
      <c r="L28" s="2"/>
      <c r="M28" s="2"/>
      <c r="N28" s="2"/>
      <c r="O28" s="2"/>
      <c r="P28" s="2"/>
      <c r="Q28" s="2"/>
    </row>
    <row r="29" spans="1:17" x14ac:dyDescent="0.2">
      <c r="A29" s="231" t="s">
        <v>260</v>
      </c>
      <c r="B29" s="232" t="s">
        <v>375</v>
      </c>
      <c r="C29" s="218">
        <v>113019507.16711819</v>
      </c>
      <c r="D29" s="219"/>
      <c r="E29" s="220"/>
      <c r="F29" s="221"/>
      <c r="G29" s="222">
        <v>7477847.39381292</v>
      </c>
      <c r="H29" s="219"/>
      <c r="I29" s="223"/>
      <c r="J29" s="220"/>
      <c r="K29" s="2"/>
      <c r="L29" s="2"/>
      <c r="M29" s="2"/>
      <c r="N29" s="2"/>
      <c r="O29" s="2"/>
      <c r="P29" s="2"/>
      <c r="Q29" s="2"/>
    </row>
    <row r="30" spans="1:17" x14ac:dyDescent="0.2">
      <c r="A30" s="23" t="s">
        <v>262</v>
      </c>
      <c r="B30" s="25" t="s">
        <v>376</v>
      </c>
      <c r="C30" s="24">
        <v>0</v>
      </c>
      <c r="D30" s="224"/>
      <c r="E30" s="24">
        <v>0</v>
      </c>
      <c r="F30" s="225"/>
      <c r="G30" s="225">
        <v>53807.3</v>
      </c>
      <c r="H30" s="224"/>
      <c r="I30" s="224">
        <v>53807.3</v>
      </c>
      <c r="J30" s="24"/>
      <c r="K30" s="2"/>
      <c r="L30" s="2"/>
      <c r="M30" s="2"/>
      <c r="N30" s="2"/>
      <c r="O30" s="2"/>
      <c r="P30" s="2"/>
      <c r="Q30" s="2"/>
    </row>
    <row r="31" spans="1:17" x14ac:dyDescent="0.2">
      <c r="A31" s="23" t="s">
        <v>263</v>
      </c>
      <c r="B31" s="25" t="s">
        <v>377</v>
      </c>
      <c r="C31" s="24">
        <v>17505943.292477898</v>
      </c>
      <c r="D31" s="224"/>
      <c r="E31" s="24">
        <v>17505943.292477898</v>
      </c>
      <c r="F31" s="225"/>
      <c r="G31" s="225">
        <v>2978529.7637831997</v>
      </c>
      <c r="H31" s="224"/>
      <c r="I31" s="224">
        <v>2978529.7637831997</v>
      </c>
      <c r="J31" s="24"/>
      <c r="K31" s="2"/>
      <c r="L31" s="2"/>
      <c r="M31" s="2"/>
      <c r="N31" s="2"/>
      <c r="O31" s="2"/>
      <c r="P31" s="2"/>
      <c r="Q31" s="2"/>
    </row>
    <row r="32" spans="1:17" x14ac:dyDescent="0.2">
      <c r="A32" s="23" t="s">
        <v>264</v>
      </c>
      <c r="B32" s="26" t="s">
        <v>378</v>
      </c>
      <c r="C32" s="24">
        <v>9095951.7308999989</v>
      </c>
      <c r="D32" s="224"/>
      <c r="E32" s="24">
        <v>9095951.7308999989</v>
      </c>
      <c r="F32" s="225"/>
      <c r="G32" s="225">
        <v>176338.97186399999</v>
      </c>
      <c r="H32" s="224"/>
      <c r="I32" s="224">
        <v>176338.97186399999</v>
      </c>
      <c r="J32" s="24"/>
      <c r="K32" s="2"/>
      <c r="L32" s="2"/>
      <c r="M32" s="2"/>
      <c r="N32" s="2"/>
      <c r="O32" s="2"/>
      <c r="P32" s="2"/>
      <c r="Q32" s="2"/>
    </row>
    <row r="33" spans="1:17" x14ac:dyDescent="0.2">
      <c r="A33" s="23" t="s">
        <v>265</v>
      </c>
      <c r="B33" s="26" t="s">
        <v>379</v>
      </c>
      <c r="C33" s="24">
        <v>0</v>
      </c>
      <c r="D33" s="224"/>
      <c r="E33" s="24">
        <v>0</v>
      </c>
      <c r="F33" s="225"/>
      <c r="G33" s="225">
        <v>0</v>
      </c>
      <c r="H33" s="224"/>
      <c r="I33" s="224">
        <v>0</v>
      </c>
      <c r="J33" s="24"/>
      <c r="K33" s="2"/>
      <c r="L33" s="2"/>
      <c r="M33" s="2"/>
      <c r="N33" s="2"/>
      <c r="O33" s="2"/>
      <c r="P33" s="2"/>
      <c r="Q33" s="2"/>
    </row>
    <row r="34" spans="1:17" x14ac:dyDescent="0.2">
      <c r="A34" s="23" t="s">
        <v>266</v>
      </c>
      <c r="B34" s="26" t="s">
        <v>380</v>
      </c>
      <c r="C34" s="24">
        <v>8409991.5615778975</v>
      </c>
      <c r="D34" s="224"/>
      <c r="E34" s="24">
        <v>8409991.5615778975</v>
      </c>
      <c r="F34" s="225"/>
      <c r="G34" s="225">
        <v>2802190.7919191997</v>
      </c>
      <c r="H34" s="224"/>
      <c r="I34" s="224">
        <v>2802190.7919191997</v>
      </c>
      <c r="J34" s="24"/>
      <c r="K34" s="2"/>
      <c r="L34" s="2"/>
      <c r="M34" s="2"/>
      <c r="N34" s="2"/>
      <c r="O34" s="2"/>
      <c r="P34" s="2"/>
      <c r="Q34" s="2"/>
    </row>
    <row r="35" spans="1:17" x14ac:dyDescent="0.2">
      <c r="A35" s="23" t="s">
        <v>267</v>
      </c>
      <c r="B35" s="26" t="s">
        <v>381</v>
      </c>
      <c r="C35" s="24">
        <v>0</v>
      </c>
      <c r="D35" s="224"/>
      <c r="E35" s="24">
        <v>0</v>
      </c>
      <c r="F35" s="225"/>
      <c r="G35" s="225">
        <v>0</v>
      </c>
      <c r="H35" s="224"/>
      <c r="I35" s="224">
        <v>0</v>
      </c>
      <c r="J35" s="24"/>
      <c r="K35" s="2"/>
      <c r="L35" s="2"/>
      <c r="M35" s="2"/>
      <c r="N35" s="2"/>
      <c r="O35" s="2"/>
      <c r="P35" s="2"/>
      <c r="Q35" s="2"/>
    </row>
    <row r="36" spans="1:17" x14ac:dyDescent="0.2">
      <c r="A36" s="23" t="s">
        <v>268</v>
      </c>
      <c r="B36" s="26" t="s">
        <v>382</v>
      </c>
      <c r="C36" s="24">
        <v>0</v>
      </c>
      <c r="D36" s="224"/>
      <c r="E36" s="24">
        <v>0</v>
      </c>
      <c r="F36" s="225"/>
      <c r="G36" s="225">
        <v>0</v>
      </c>
      <c r="H36" s="224"/>
      <c r="I36" s="224">
        <v>0</v>
      </c>
      <c r="J36" s="24"/>
      <c r="K36" s="2"/>
      <c r="L36" s="2"/>
      <c r="M36" s="2"/>
      <c r="N36" s="2"/>
      <c r="O36" s="2"/>
      <c r="P36" s="2"/>
      <c r="Q36" s="2"/>
    </row>
    <row r="37" spans="1:17" ht="25.5" x14ac:dyDescent="0.2">
      <c r="A37" s="23">
        <v>100</v>
      </c>
      <c r="B37" s="26" t="s">
        <v>383</v>
      </c>
      <c r="C37" s="24">
        <v>92448393.081400961</v>
      </c>
      <c r="D37" s="224"/>
      <c r="E37" s="290"/>
      <c r="F37" s="291"/>
      <c r="G37" s="225">
        <v>781162.54603904486</v>
      </c>
      <c r="H37" s="224"/>
      <c r="I37" s="292"/>
      <c r="J37" s="290"/>
      <c r="K37" s="2"/>
      <c r="L37" s="2"/>
      <c r="M37" s="2"/>
      <c r="N37" s="2"/>
      <c r="O37" s="2"/>
      <c r="P37" s="2"/>
      <c r="Q37" s="2"/>
    </row>
    <row r="38" spans="1:17" x14ac:dyDescent="0.2">
      <c r="A38" s="23">
        <v>110</v>
      </c>
      <c r="B38" s="26" t="s">
        <v>682</v>
      </c>
      <c r="C38" s="24">
        <v>92448393.081400961</v>
      </c>
      <c r="D38" s="224"/>
      <c r="E38" s="290"/>
      <c r="F38" s="291"/>
      <c r="G38" s="225">
        <v>781162.54603904486</v>
      </c>
      <c r="H38" s="224"/>
      <c r="I38" s="292"/>
      <c r="J38" s="290"/>
      <c r="K38" s="2"/>
      <c r="L38" s="2"/>
      <c r="M38" s="2"/>
      <c r="N38" s="2"/>
      <c r="O38" s="2"/>
      <c r="P38" s="2"/>
      <c r="Q38" s="2"/>
    </row>
    <row r="39" spans="1:17" x14ac:dyDescent="0.2">
      <c r="A39" s="27" t="s">
        <v>271</v>
      </c>
      <c r="B39" s="28" t="s">
        <v>384</v>
      </c>
      <c r="C39" s="29">
        <v>3065170.7932393239</v>
      </c>
      <c r="D39" s="226"/>
      <c r="E39" s="227"/>
      <c r="F39" s="228"/>
      <c r="G39" s="229">
        <v>3664347.7839906756</v>
      </c>
      <c r="H39" s="226"/>
      <c r="I39" s="230"/>
      <c r="J39" s="227"/>
      <c r="K39" s="2"/>
      <c r="L39" s="2"/>
      <c r="M39" s="2"/>
      <c r="N39" s="2"/>
      <c r="O39" s="2"/>
      <c r="P39" s="2"/>
      <c r="Q39" s="2"/>
    </row>
    <row r="40" spans="1:17" x14ac:dyDescent="0.2">
      <c r="K40" s="2"/>
      <c r="L40" s="2"/>
      <c r="M40" s="2"/>
      <c r="N40" s="2"/>
      <c r="O40" s="2"/>
      <c r="P40" s="2"/>
      <c r="Q40" s="2"/>
    </row>
    <row r="41" spans="1:17" x14ac:dyDescent="0.2">
      <c r="G41" s="2"/>
      <c r="H41" s="2"/>
      <c r="I41" s="2"/>
      <c r="J41" s="2"/>
      <c r="K41" s="2"/>
      <c r="L41" s="2"/>
      <c r="M41" s="2"/>
      <c r="N41" s="2"/>
      <c r="O41" s="2"/>
      <c r="P41" s="2"/>
      <c r="Q41" s="2"/>
    </row>
    <row r="42" spans="1:17" x14ac:dyDescent="0.2">
      <c r="A42" s="130">
        <v>44651</v>
      </c>
      <c r="B42" s="2"/>
      <c r="C42" s="2"/>
      <c r="D42" s="2"/>
      <c r="E42" s="2"/>
      <c r="F42" s="2"/>
      <c r="G42" s="2"/>
      <c r="H42" s="2"/>
      <c r="I42" s="2"/>
      <c r="J42" s="2"/>
      <c r="K42" s="2"/>
      <c r="L42" s="2"/>
      <c r="M42" s="2"/>
      <c r="N42" s="2"/>
      <c r="O42" s="2"/>
      <c r="P42" s="2"/>
      <c r="Q42" s="2"/>
    </row>
    <row r="43" spans="1:17" x14ac:dyDescent="0.2">
      <c r="A43" s="313" t="s">
        <v>588</v>
      </c>
      <c r="B43" s="313"/>
      <c r="C43" s="313"/>
      <c r="D43" s="313"/>
      <c r="E43" s="313"/>
      <c r="F43" s="313"/>
      <c r="G43" s="313"/>
      <c r="H43" s="313"/>
      <c r="I43" s="313"/>
      <c r="J43" s="313"/>
      <c r="K43" s="2"/>
      <c r="L43" s="2"/>
      <c r="M43" s="2"/>
      <c r="N43" s="2"/>
      <c r="O43" s="2"/>
      <c r="P43" s="2"/>
      <c r="Q43" s="2"/>
    </row>
    <row r="44" spans="1:17" ht="51" customHeight="1" x14ac:dyDescent="0.2">
      <c r="A44" s="18"/>
      <c r="B44" s="18"/>
      <c r="C44" s="392" t="s">
        <v>369</v>
      </c>
      <c r="D44" s="371"/>
      <c r="E44" s="392" t="s">
        <v>370</v>
      </c>
      <c r="F44" s="371"/>
      <c r="G44" s="392" t="s">
        <v>371</v>
      </c>
      <c r="H44" s="371"/>
      <c r="I44" s="392" t="s">
        <v>372</v>
      </c>
      <c r="J44" s="372"/>
      <c r="K44" s="2"/>
      <c r="L44" s="2"/>
      <c r="M44" s="2"/>
      <c r="N44" s="2"/>
      <c r="O44" s="2"/>
      <c r="P44" s="2"/>
      <c r="Q44" s="2"/>
    </row>
    <row r="45" spans="1:17" ht="63.75" x14ac:dyDescent="0.2">
      <c r="A45" s="18"/>
      <c r="B45" s="18"/>
      <c r="C45" s="318"/>
      <c r="D45" s="17" t="s">
        <v>373</v>
      </c>
      <c r="E45" s="318"/>
      <c r="F45" s="17" t="s">
        <v>373</v>
      </c>
      <c r="G45" s="318"/>
      <c r="H45" s="17" t="s">
        <v>374</v>
      </c>
      <c r="I45" s="318"/>
      <c r="J45" s="20" t="s">
        <v>374</v>
      </c>
      <c r="K45" s="2"/>
      <c r="L45" s="2"/>
      <c r="M45" s="2"/>
      <c r="N45" s="2"/>
      <c r="O45" s="2"/>
      <c r="P45" s="2"/>
      <c r="Q45" s="2"/>
    </row>
    <row r="46" spans="1:17" x14ac:dyDescent="0.2">
      <c r="A46" s="21"/>
      <c r="B46" s="21"/>
      <c r="C46" s="21" t="s">
        <v>260</v>
      </c>
      <c r="D46" s="21" t="s">
        <v>262</v>
      </c>
      <c r="E46" s="21" t="s">
        <v>263</v>
      </c>
      <c r="F46" s="21" t="s">
        <v>264</v>
      </c>
      <c r="G46" s="21" t="s">
        <v>265</v>
      </c>
      <c r="H46" s="21" t="s">
        <v>267</v>
      </c>
      <c r="I46" s="21" t="s">
        <v>268</v>
      </c>
      <c r="J46" s="22" t="s">
        <v>269</v>
      </c>
      <c r="K46" s="2"/>
      <c r="L46" s="2"/>
      <c r="M46" s="2"/>
      <c r="N46" s="2"/>
      <c r="O46" s="2"/>
      <c r="P46" s="2"/>
      <c r="Q46" s="2"/>
    </row>
    <row r="47" spans="1:17" x14ac:dyDescent="0.2">
      <c r="A47" s="231" t="s">
        <v>260</v>
      </c>
      <c r="B47" s="232" t="s">
        <v>375</v>
      </c>
      <c r="C47" s="218">
        <v>108073890.8696699</v>
      </c>
      <c r="D47" s="219"/>
      <c r="E47" s="220"/>
      <c r="F47" s="221"/>
      <c r="G47" s="222">
        <v>6085936.2460629418</v>
      </c>
      <c r="H47" s="219"/>
      <c r="I47" s="223"/>
      <c r="J47" s="220"/>
      <c r="K47" s="2"/>
      <c r="L47" s="2"/>
      <c r="M47" s="2"/>
      <c r="N47" s="2"/>
      <c r="O47" s="2"/>
      <c r="P47" s="2"/>
      <c r="Q47" s="2"/>
    </row>
    <row r="48" spans="1:17" x14ac:dyDescent="0.2">
      <c r="A48" s="23" t="s">
        <v>262</v>
      </c>
      <c r="B48" s="25" t="s">
        <v>376</v>
      </c>
      <c r="C48" s="24">
        <v>0</v>
      </c>
      <c r="D48" s="224"/>
      <c r="E48" s="24">
        <v>0</v>
      </c>
      <c r="F48" s="225"/>
      <c r="G48" s="225">
        <v>62794.216369999995</v>
      </c>
      <c r="H48" s="224"/>
      <c r="I48" s="224">
        <v>62794.216369999995</v>
      </c>
      <c r="J48" s="24"/>
      <c r="K48" s="2"/>
      <c r="L48" s="2"/>
      <c r="M48" s="2"/>
      <c r="N48" s="2"/>
      <c r="O48" s="2"/>
      <c r="P48" s="2"/>
      <c r="Q48" s="2"/>
    </row>
    <row r="49" spans="1:17" ht="20.25" customHeight="1" x14ac:dyDescent="0.2">
      <c r="A49" s="23" t="s">
        <v>263</v>
      </c>
      <c r="B49" s="25" t="s">
        <v>377</v>
      </c>
      <c r="C49" s="24">
        <v>14993624.852582848</v>
      </c>
      <c r="D49" s="224"/>
      <c r="E49" s="24">
        <v>14993624.852582848</v>
      </c>
      <c r="F49" s="225"/>
      <c r="G49" s="225">
        <v>2367209.0197000001</v>
      </c>
      <c r="H49" s="224"/>
      <c r="I49" s="224">
        <v>2367209.0197000001</v>
      </c>
      <c r="J49" s="24"/>
      <c r="K49" s="2"/>
      <c r="L49" s="2"/>
      <c r="M49" s="2"/>
      <c r="N49" s="2"/>
      <c r="O49" s="2"/>
      <c r="P49" s="2"/>
      <c r="Q49" s="2"/>
    </row>
    <row r="50" spans="1:17" x14ac:dyDescent="0.2">
      <c r="A50" s="23" t="s">
        <v>264</v>
      </c>
      <c r="B50" s="26" t="s">
        <v>378</v>
      </c>
      <c r="C50" s="24">
        <v>7716579.6241999995</v>
      </c>
      <c r="D50" s="224"/>
      <c r="E50" s="24">
        <v>7716579.6241999995</v>
      </c>
      <c r="F50" s="225"/>
      <c r="G50" s="225">
        <v>171887.7996</v>
      </c>
      <c r="H50" s="224"/>
      <c r="I50" s="224">
        <v>171887.7996</v>
      </c>
      <c r="J50" s="24"/>
      <c r="K50" s="2"/>
      <c r="L50" s="2"/>
      <c r="M50" s="2"/>
      <c r="N50" s="2"/>
      <c r="O50" s="2"/>
      <c r="P50" s="2"/>
      <c r="Q50" s="2"/>
    </row>
    <row r="51" spans="1:17" x14ac:dyDescent="0.2">
      <c r="A51" s="23" t="s">
        <v>265</v>
      </c>
      <c r="B51" s="26" t="s">
        <v>379</v>
      </c>
      <c r="C51" s="24">
        <v>0</v>
      </c>
      <c r="D51" s="224"/>
      <c r="E51" s="24">
        <v>0</v>
      </c>
      <c r="F51" s="225"/>
      <c r="G51" s="225">
        <v>0</v>
      </c>
      <c r="H51" s="224"/>
      <c r="I51" s="224">
        <v>0</v>
      </c>
      <c r="J51" s="24"/>
      <c r="K51" s="2"/>
      <c r="L51" s="2"/>
      <c r="M51" s="2"/>
      <c r="N51" s="2"/>
      <c r="O51" s="2"/>
      <c r="P51" s="2"/>
      <c r="Q51" s="2"/>
    </row>
    <row r="52" spans="1:17" x14ac:dyDescent="0.2">
      <c r="A52" s="23" t="s">
        <v>266</v>
      </c>
      <c r="B52" s="26" t="s">
        <v>380</v>
      </c>
      <c r="C52" s="24">
        <v>7277045.2283828482</v>
      </c>
      <c r="D52" s="224"/>
      <c r="E52" s="24">
        <v>7277045.2283828482</v>
      </c>
      <c r="F52" s="225"/>
      <c r="G52" s="225">
        <v>2195321.2201</v>
      </c>
      <c r="H52" s="224"/>
      <c r="I52" s="224">
        <v>2195321.2201</v>
      </c>
      <c r="J52" s="24"/>
      <c r="K52" s="2"/>
      <c r="L52" s="2"/>
      <c r="M52" s="2"/>
      <c r="N52" s="2"/>
      <c r="O52" s="2"/>
      <c r="P52" s="2"/>
      <c r="Q52" s="2"/>
    </row>
    <row r="53" spans="1:17" ht="14.25" customHeight="1" x14ac:dyDescent="0.2">
      <c r="A53" s="23" t="s">
        <v>267</v>
      </c>
      <c r="B53" s="26" t="s">
        <v>381</v>
      </c>
      <c r="C53" s="24">
        <v>0</v>
      </c>
      <c r="D53" s="224"/>
      <c r="E53" s="24">
        <v>0</v>
      </c>
      <c r="F53" s="225"/>
      <c r="G53" s="225">
        <v>0</v>
      </c>
      <c r="H53" s="224"/>
      <c r="I53" s="224">
        <v>0</v>
      </c>
      <c r="J53" s="24"/>
      <c r="K53" s="2"/>
      <c r="L53" s="2"/>
      <c r="M53" s="2"/>
      <c r="N53" s="2"/>
      <c r="O53" s="2"/>
      <c r="P53" s="2"/>
      <c r="Q53" s="2"/>
    </row>
    <row r="54" spans="1:17" x14ac:dyDescent="0.2">
      <c r="A54" s="23" t="s">
        <v>268</v>
      </c>
      <c r="B54" s="26" t="s">
        <v>382</v>
      </c>
      <c r="C54" s="24">
        <v>0</v>
      </c>
      <c r="D54" s="224"/>
      <c r="E54" s="24">
        <v>0</v>
      </c>
      <c r="F54" s="225"/>
      <c r="G54" s="225">
        <v>0</v>
      </c>
      <c r="H54" s="224"/>
      <c r="I54" s="224">
        <v>0</v>
      </c>
      <c r="J54" s="24"/>
      <c r="K54" s="2"/>
      <c r="L54" s="2"/>
      <c r="M54" s="2"/>
      <c r="N54" s="2"/>
      <c r="O54" s="2"/>
      <c r="P54" s="2"/>
      <c r="Q54" s="2"/>
    </row>
    <row r="55" spans="1:17" ht="25.5" x14ac:dyDescent="0.2">
      <c r="A55" s="23">
        <v>100</v>
      </c>
      <c r="B55" s="26" t="s">
        <v>383</v>
      </c>
      <c r="C55" s="24">
        <v>91685176.584339321</v>
      </c>
      <c r="D55" s="24"/>
      <c r="E55" s="290"/>
      <c r="F55" s="290"/>
      <c r="G55" s="24">
        <v>442245.51363067329</v>
      </c>
      <c r="H55" s="224"/>
      <c r="I55" s="292"/>
      <c r="J55" s="290"/>
      <c r="K55" s="2"/>
      <c r="L55" s="2"/>
      <c r="M55" s="2"/>
      <c r="N55" s="2"/>
      <c r="O55" s="2"/>
      <c r="P55" s="2"/>
      <c r="Q55" s="2"/>
    </row>
    <row r="56" spans="1:17" x14ac:dyDescent="0.2">
      <c r="A56" s="23">
        <v>110</v>
      </c>
      <c r="B56" s="26" t="s">
        <v>682</v>
      </c>
      <c r="C56" s="24">
        <v>91685176.584339321</v>
      </c>
      <c r="D56" s="24"/>
      <c r="E56" s="290"/>
      <c r="F56" s="290"/>
      <c r="G56" s="24">
        <v>442245.51363067329</v>
      </c>
      <c r="H56" s="224"/>
      <c r="I56" s="292"/>
      <c r="J56" s="290"/>
      <c r="K56" s="2"/>
      <c r="L56" s="2"/>
      <c r="M56" s="2"/>
      <c r="N56" s="2"/>
      <c r="O56" s="2"/>
      <c r="P56" s="2"/>
      <c r="Q56" s="2"/>
    </row>
    <row r="57" spans="1:17" x14ac:dyDescent="0.2">
      <c r="A57" s="27" t="s">
        <v>271</v>
      </c>
      <c r="B57" s="28" t="s">
        <v>384</v>
      </c>
      <c r="C57" s="29">
        <v>1395089</v>
      </c>
      <c r="D57" s="226"/>
      <c r="E57" s="227"/>
      <c r="F57" s="228"/>
      <c r="G57" s="29">
        <v>3213687</v>
      </c>
      <c r="H57" s="226"/>
      <c r="I57" s="230"/>
      <c r="J57" s="227"/>
      <c r="K57" s="2"/>
      <c r="L57" s="2"/>
      <c r="M57" s="2"/>
      <c r="N57" s="2"/>
      <c r="O57" s="2"/>
      <c r="P57" s="2"/>
      <c r="Q57" s="2"/>
    </row>
    <row r="58" spans="1:17" x14ac:dyDescent="0.2">
      <c r="K58" s="2"/>
      <c r="L58" s="2"/>
      <c r="M58" s="2"/>
      <c r="N58" s="2"/>
      <c r="O58" s="2"/>
      <c r="P58" s="2"/>
      <c r="Q58" s="2"/>
    </row>
    <row r="59" spans="1:17" x14ac:dyDescent="0.2">
      <c r="K59" s="2"/>
      <c r="L59" s="2"/>
      <c r="M59" s="2"/>
      <c r="N59" s="2"/>
      <c r="O59" s="2"/>
      <c r="P59" s="2"/>
      <c r="Q59" s="2"/>
    </row>
    <row r="60" spans="1:17" x14ac:dyDescent="0.2">
      <c r="K60" s="2"/>
      <c r="L60" s="2"/>
      <c r="M60" s="2"/>
      <c r="N60" s="2"/>
      <c r="O60" s="2"/>
      <c r="P60" s="2"/>
      <c r="Q60" s="2"/>
    </row>
    <row r="61" spans="1:17" x14ac:dyDescent="0.2">
      <c r="K61" s="2"/>
      <c r="L61" s="2"/>
      <c r="M61" s="2"/>
      <c r="N61" s="2"/>
      <c r="O61" s="2"/>
      <c r="P61" s="2"/>
      <c r="Q61" s="2"/>
    </row>
    <row r="62" spans="1:17" x14ac:dyDescent="0.2">
      <c r="K62" s="2"/>
      <c r="L62" s="2"/>
      <c r="M62" s="2"/>
      <c r="N62" s="2"/>
      <c r="O62" s="2"/>
      <c r="P62" s="2"/>
      <c r="Q62" s="2"/>
    </row>
    <row r="63" spans="1:17" x14ac:dyDescent="0.2">
      <c r="K63" s="2"/>
      <c r="L63" s="2"/>
      <c r="M63" s="2"/>
      <c r="N63" s="2"/>
      <c r="O63" s="2"/>
      <c r="P63" s="2"/>
      <c r="Q63" s="2"/>
    </row>
    <row r="64" spans="1:17" x14ac:dyDescent="0.2">
      <c r="K64" s="2"/>
      <c r="L64" s="2"/>
      <c r="M64" s="2"/>
      <c r="N64" s="2"/>
      <c r="O64" s="2"/>
      <c r="P64" s="2"/>
      <c r="Q64" s="2"/>
    </row>
    <row r="65" spans="1:17" x14ac:dyDescent="0.2">
      <c r="K65" s="2"/>
      <c r="L65" s="2"/>
      <c r="M65" s="2"/>
      <c r="N65" s="2"/>
      <c r="O65" s="2"/>
      <c r="P65" s="2"/>
      <c r="Q65" s="2"/>
    </row>
    <row r="66" spans="1:17" x14ac:dyDescent="0.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row r="68" spans="1:17" x14ac:dyDescent="0.2">
      <c r="A68" s="2"/>
      <c r="B68" s="2"/>
      <c r="C68" s="2"/>
      <c r="D68" s="2"/>
      <c r="E68" s="2"/>
      <c r="F68" s="2"/>
      <c r="G68" s="2"/>
      <c r="H68" s="2"/>
      <c r="I68" s="2"/>
      <c r="J68" s="2"/>
      <c r="K68" s="2"/>
      <c r="L68" s="2"/>
      <c r="M68" s="2"/>
      <c r="N68" s="2"/>
      <c r="O68" s="2"/>
      <c r="P68" s="2"/>
      <c r="Q68" s="2"/>
    </row>
  </sheetData>
  <mergeCells count="15">
    <mergeCell ref="C44:D44"/>
    <mergeCell ref="E44:F44"/>
    <mergeCell ref="G44:H44"/>
    <mergeCell ref="I44:J44"/>
    <mergeCell ref="A25:J25"/>
    <mergeCell ref="C26:D26"/>
    <mergeCell ref="E26:F26"/>
    <mergeCell ref="G26:H26"/>
    <mergeCell ref="I26:J26"/>
    <mergeCell ref="A1:P2"/>
    <mergeCell ref="A7:J7"/>
    <mergeCell ref="C8:D8"/>
    <mergeCell ref="E8:F8"/>
    <mergeCell ref="G8:H8"/>
    <mergeCell ref="I8:J8"/>
  </mergeCells>
  <pageMargins left="0.7" right="0.7" top="0.75" bottom="0.75" header="0.3" footer="0.3"/>
  <pageSetup paperSize="0" orientation="portrait" horizontalDpi="0" verticalDpi="0" copies="0"/>
  <ignoredErrors>
    <ignoredError sqref="C10:J10 A22:F23 A17:B18 A21:B2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9906-720F-4F1F-886E-54548CC04081}">
  <dimension ref="A1:P66"/>
  <sheetViews>
    <sheetView showGridLines="0" workbookViewId="0">
      <selection activeCell="I22" sqref="I22"/>
    </sheetView>
  </sheetViews>
  <sheetFormatPr baseColWidth="10" defaultRowHeight="14.25" x14ac:dyDescent="0.2"/>
  <cols>
    <col min="2" max="2" width="66.21875" customWidth="1"/>
  </cols>
  <sheetData>
    <row r="1" spans="1:16" x14ac:dyDescent="0.2">
      <c r="A1" s="333" t="s">
        <v>510</v>
      </c>
      <c r="B1" s="333"/>
      <c r="C1" s="333"/>
      <c r="D1" s="333"/>
      <c r="E1" s="333"/>
      <c r="F1" s="333"/>
      <c r="G1" s="333"/>
      <c r="H1" s="333"/>
      <c r="I1" s="333"/>
      <c r="J1" s="333"/>
      <c r="K1" s="333"/>
      <c r="L1" s="333"/>
      <c r="M1" s="333"/>
      <c r="N1" s="333"/>
      <c r="O1" s="333"/>
      <c r="P1" s="333"/>
    </row>
    <row r="2" spans="1:16" x14ac:dyDescent="0.2">
      <c r="A2" s="333"/>
      <c r="B2" s="333"/>
      <c r="C2" s="333"/>
      <c r="D2" s="333"/>
      <c r="E2" s="333"/>
      <c r="F2" s="333"/>
      <c r="G2" s="333"/>
      <c r="H2" s="333"/>
      <c r="I2" s="333"/>
      <c r="J2" s="333"/>
      <c r="K2" s="333"/>
      <c r="L2" s="333"/>
      <c r="M2" s="333"/>
      <c r="N2" s="333"/>
      <c r="O2" s="333"/>
      <c r="P2" s="333"/>
    </row>
    <row r="3" spans="1:16" x14ac:dyDescent="0.2">
      <c r="A3" s="16" t="s">
        <v>675</v>
      </c>
      <c r="B3" s="2"/>
      <c r="C3" s="2"/>
      <c r="D3" s="2"/>
      <c r="E3" s="2"/>
      <c r="F3" s="2"/>
      <c r="G3" s="2"/>
      <c r="H3" s="2"/>
      <c r="I3" s="2"/>
      <c r="J3" s="2"/>
      <c r="K3" s="2"/>
      <c r="L3" s="2"/>
      <c r="M3" s="2"/>
      <c r="N3" s="2"/>
      <c r="O3" s="2"/>
      <c r="P3" s="2"/>
    </row>
    <row r="6" spans="1:16" x14ac:dyDescent="0.2">
      <c r="A6" s="130">
        <f>AsOfDate</f>
        <v>44834</v>
      </c>
    </row>
    <row r="7" spans="1:16" ht="14.25" customHeight="1" x14ac:dyDescent="0.2">
      <c r="A7" s="379" t="s">
        <v>588</v>
      </c>
      <c r="B7" s="379"/>
      <c r="C7" s="379"/>
      <c r="D7" s="379"/>
      <c r="E7" s="379"/>
      <c r="F7" s="379"/>
    </row>
    <row r="8" spans="1:16" ht="18.75" customHeight="1" x14ac:dyDescent="0.2">
      <c r="A8" s="375"/>
      <c r="B8" s="375"/>
      <c r="C8" s="376" t="s">
        <v>386</v>
      </c>
      <c r="D8" s="377"/>
      <c r="E8" s="349" t="s">
        <v>387</v>
      </c>
      <c r="F8" s="378"/>
    </row>
    <row r="9" spans="1:16" ht="54" customHeight="1" x14ac:dyDescent="0.2">
      <c r="A9" s="375"/>
      <c r="B9" s="375"/>
      <c r="C9" s="376"/>
      <c r="D9" s="377"/>
      <c r="E9" s="373" t="s">
        <v>388</v>
      </c>
      <c r="F9" s="374"/>
    </row>
    <row r="10" spans="1:16" ht="61.5" customHeight="1" x14ac:dyDescent="0.2">
      <c r="A10" s="31"/>
      <c r="B10" s="31"/>
      <c r="C10" s="262"/>
      <c r="D10" s="32" t="s">
        <v>373</v>
      </c>
      <c r="E10" s="262"/>
      <c r="F10" s="33" t="s">
        <v>374</v>
      </c>
    </row>
    <row r="11" spans="1:16" x14ac:dyDescent="0.2">
      <c r="A11" s="261"/>
      <c r="B11" s="261"/>
      <c r="C11" s="261" t="s">
        <v>260</v>
      </c>
      <c r="D11" s="261" t="s">
        <v>262</v>
      </c>
      <c r="E11" s="261" t="s">
        <v>263</v>
      </c>
      <c r="F11" s="35" t="s">
        <v>265</v>
      </c>
    </row>
    <row r="12" spans="1:16" x14ac:dyDescent="0.2">
      <c r="A12" s="191" t="s">
        <v>389</v>
      </c>
      <c r="B12" s="170" t="s">
        <v>390</v>
      </c>
      <c r="C12" s="192">
        <v>0</v>
      </c>
      <c r="D12" s="192"/>
      <c r="E12" s="192">
        <v>3117880.3338014586</v>
      </c>
      <c r="F12" s="192">
        <v>162405.36370145803</v>
      </c>
    </row>
    <row r="13" spans="1:16" x14ac:dyDescent="0.2">
      <c r="A13" s="53" t="s">
        <v>391</v>
      </c>
      <c r="B13" s="193" t="s">
        <v>385</v>
      </c>
      <c r="C13" s="194">
        <v>0</v>
      </c>
      <c r="D13" s="194"/>
      <c r="E13" s="194">
        <v>2955474.9701000005</v>
      </c>
      <c r="F13" s="194">
        <v>0</v>
      </c>
    </row>
    <row r="14" spans="1:16" x14ac:dyDescent="0.2">
      <c r="A14" s="53" t="s">
        <v>392</v>
      </c>
      <c r="B14" s="193" t="s">
        <v>376</v>
      </c>
      <c r="C14" s="194">
        <v>0</v>
      </c>
      <c r="D14" s="194"/>
      <c r="E14" s="194">
        <v>0</v>
      </c>
      <c r="F14" s="194">
        <v>0</v>
      </c>
    </row>
    <row r="15" spans="1:16" x14ac:dyDescent="0.2">
      <c r="A15" s="53" t="s">
        <v>393</v>
      </c>
      <c r="B15" s="193" t="s">
        <v>377</v>
      </c>
      <c r="C15" s="194">
        <v>0</v>
      </c>
      <c r="D15" s="194"/>
      <c r="E15" s="194">
        <v>162405.36370145803</v>
      </c>
      <c r="F15" s="194">
        <v>162405.36370145803</v>
      </c>
    </row>
    <row r="16" spans="1:16" x14ac:dyDescent="0.2">
      <c r="A16" s="53" t="s">
        <v>394</v>
      </c>
      <c r="B16" s="195" t="s">
        <v>378</v>
      </c>
      <c r="C16" s="194">
        <v>0</v>
      </c>
      <c r="D16" s="194"/>
      <c r="E16" s="194">
        <v>132352.66644444549</v>
      </c>
      <c r="F16" s="194">
        <v>132352.66644444549</v>
      </c>
    </row>
    <row r="17" spans="1:6" x14ac:dyDescent="0.2">
      <c r="A17" s="53" t="s">
        <v>395</v>
      </c>
      <c r="B17" s="195" t="s">
        <v>379</v>
      </c>
      <c r="C17" s="194">
        <v>0</v>
      </c>
      <c r="D17" s="194"/>
      <c r="E17" s="194">
        <v>0</v>
      </c>
      <c r="F17" s="194">
        <v>0</v>
      </c>
    </row>
    <row r="18" spans="1:6" x14ac:dyDescent="0.2">
      <c r="A18" s="53" t="s">
        <v>396</v>
      </c>
      <c r="B18" s="195" t="s">
        <v>380</v>
      </c>
      <c r="C18" s="194">
        <v>0</v>
      </c>
      <c r="D18" s="194"/>
      <c r="E18" s="194">
        <v>30052.697257012544</v>
      </c>
      <c r="F18" s="194">
        <v>30052.697257012544</v>
      </c>
    </row>
    <row r="19" spans="1:6" x14ac:dyDescent="0.2">
      <c r="A19" s="53" t="s">
        <v>397</v>
      </c>
      <c r="B19" s="195" t="s">
        <v>381</v>
      </c>
      <c r="C19" s="194">
        <v>0</v>
      </c>
      <c r="D19" s="194"/>
      <c r="E19" s="194">
        <v>0</v>
      </c>
      <c r="F19" s="194">
        <v>0</v>
      </c>
    </row>
    <row r="20" spans="1:6" x14ac:dyDescent="0.2">
      <c r="A20" s="53" t="s">
        <v>398</v>
      </c>
      <c r="B20" s="195" t="s">
        <v>382</v>
      </c>
      <c r="C20" s="194">
        <v>0</v>
      </c>
      <c r="D20" s="194"/>
      <c r="E20" s="194">
        <v>0</v>
      </c>
      <c r="F20" s="194">
        <v>0</v>
      </c>
    </row>
    <row r="21" spans="1:6" x14ac:dyDescent="0.2">
      <c r="A21" s="53" t="s">
        <v>399</v>
      </c>
      <c r="B21" s="193" t="s">
        <v>383</v>
      </c>
      <c r="C21" s="194">
        <v>0</v>
      </c>
      <c r="D21" s="194"/>
      <c r="E21" s="194">
        <v>0</v>
      </c>
      <c r="F21" s="194">
        <v>0</v>
      </c>
    </row>
    <row r="22" spans="1:6" x14ac:dyDescent="0.2">
      <c r="A22" s="53" t="s">
        <v>400</v>
      </c>
      <c r="B22" s="193" t="s">
        <v>401</v>
      </c>
      <c r="C22" s="194">
        <v>0</v>
      </c>
      <c r="D22" s="194"/>
      <c r="E22" s="194">
        <v>0</v>
      </c>
      <c r="F22" s="194">
        <v>0</v>
      </c>
    </row>
    <row r="23" spans="1:6" x14ac:dyDescent="0.2">
      <c r="A23" s="53" t="s">
        <v>402</v>
      </c>
      <c r="B23" s="196" t="s">
        <v>403</v>
      </c>
      <c r="C23" s="194">
        <v>0</v>
      </c>
      <c r="D23" s="194"/>
      <c r="E23" s="194">
        <v>0</v>
      </c>
      <c r="F23" s="194">
        <v>0</v>
      </c>
    </row>
    <row r="24" spans="1:6" x14ac:dyDescent="0.2">
      <c r="A24" s="54">
        <v>250</v>
      </c>
      <c r="B24" s="197" t="s">
        <v>404</v>
      </c>
      <c r="C24" s="198">
        <v>116836109.56815431</v>
      </c>
      <c r="D24" s="198"/>
      <c r="E24" s="293"/>
      <c r="F24" s="293"/>
    </row>
    <row r="27" spans="1:6" x14ac:dyDescent="0.2">
      <c r="A27" s="130">
        <f>AsOfDate</f>
        <v>44834</v>
      </c>
    </row>
    <row r="28" spans="1:6" x14ac:dyDescent="0.2">
      <c r="A28" s="379" t="s">
        <v>588</v>
      </c>
      <c r="B28" s="379"/>
      <c r="C28" s="379"/>
      <c r="D28" s="379"/>
      <c r="E28" s="379"/>
      <c r="F28" s="379"/>
    </row>
    <row r="29" spans="1:6" ht="21.75" customHeight="1" x14ac:dyDescent="0.2">
      <c r="A29" s="375"/>
      <c r="B29" s="375"/>
      <c r="C29" s="376" t="s">
        <v>386</v>
      </c>
      <c r="D29" s="377"/>
      <c r="E29" s="349" t="s">
        <v>387</v>
      </c>
      <c r="F29" s="378"/>
    </row>
    <row r="30" spans="1:6" ht="54" customHeight="1" x14ac:dyDescent="0.2">
      <c r="A30" s="375"/>
      <c r="B30" s="375"/>
      <c r="C30" s="376"/>
      <c r="D30" s="377"/>
      <c r="E30" s="373" t="s">
        <v>388</v>
      </c>
      <c r="F30" s="374"/>
    </row>
    <row r="31" spans="1:6" ht="67.5" customHeight="1" x14ac:dyDescent="0.2">
      <c r="A31" s="31"/>
      <c r="B31" s="31"/>
      <c r="C31" s="262"/>
      <c r="D31" s="32" t="s">
        <v>373</v>
      </c>
      <c r="E31" s="262"/>
      <c r="F31" s="33" t="s">
        <v>374</v>
      </c>
    </row>
    <row r="32" spans="1:6" x14ac:dyDescent="0.2">
      <c r="A32" s="317"/>
      <c r="B32" s="317"/>
      <c r="C32" s="317" t="s">
        <v>260</v>
      </c>
      <c r="D32" s="317" t="s">
        <v>262</v>
      </c>
      <c r="E32" s="317" t="s">
        <v>263</v>
      </c>
      <c r="F32" s="35" t="s">
        <v>265</v>
      </c>
    </row>
    <row r="33" spans="1:6" x14ac:dyDescent="0.2">
      <c r="A33" s="191" t="s">
        <v>389</v>
      </c>
      <c r="B33" s="170" t="s">
        <v>390</v>
      </c>
      <c r="C33" s="192">
        <v>0</v>
      </c>
      <c r="D33" s="192"/>
      <c r="E33" s="192">
        <v>3082242.5064656646</v>
      </c>
      <c r="F33" s="192">
        <v>210003.7682767261</v>
      </c>
    </row>
    <row r="34" spans="1:6" x14ac:dyDescent="0.2">
      <c r="A34" s="53" t="s">
        <v>391</v>
      </c>
      <c r="B34" s="193" t="s">
        <v>385</v>
      </c>
      <c r="C34" s="194">
        <v>0</v>
      </c>
      <c r="D34" s="194"/>
      <c r="E34" s="194">
        <v>2872238.7381889387</v>
      </c>
      <c r="F34" s="194">
        <v>0</v>
      </c>
    </row>
    <row r="35" spans="1:6" x14ac:dyDescent="0.2">
      <c r="A35" s="53" t="s">
        <v>392</v>
      </c>
      <c r="B35" s="193" t="s">
        <v>376</v>
      </c>
      <c r="C35" s="194">
        <v>0</v>
      </c>
      <c r="D35" s="194"/>
      <c r="E35" s="194">
        <v>0</v>
      </c>
      <c r="F35" s="194">
        <v>0</v>
      </c>
    </row>
    <row r="36" spans="1:6" x14ac:dyDescent="0.2">
      <c r="A36" s="53" t="s">
        <v>393</v>
      </c>
      <c r="B36" s="193" t="s">
        <v>377</v>
      </c>
      <c r="C36" s="194">
        <v>0</v>
      </c>
      <c r="D36" s="194"/>
      <c r="E36" s="194">
        <v>210003.7682767261</v>
      </c>
      <c r="F36" s="194">
        <v>210003.7682767261</v>
      </c>
    </row>
    <row r="37" spans="1:6" x14ac:dyDescent="0.2">
      <c r="A37" s="53" t="s">
        <v>394</v>
      </c>
      <c r="B37" s="195" t="s">
        <v>378</v>
      </c>
      <c r="C37" s="194">
        <v>0</v>
      </c>
      <c r="D37" s="194"/>
      <c r="E37" s="194">
        <v>132861.69244444615</v>
      </c>
      <c r="F37" s="194">
        <v>132861.69244444615</v>
      </c>
    </row>
    <row r="38" spans="1:6" x14ac:dyDescent="0.2">
      <c r="A38" s="53" t="s">
        <v>395</v>
      </c>
      <c r="B38" s="195" t="s">
        <v>379</v>
      </c>
      <c r="C38" s="194">
        <v>0</v>
      </c>
      <c r="D38" s="194"/>
      <c r="E38" s="194">
        <v>0</v>
      </c>
      <c r="F38" s="194">
        <v>0</v>
      </c>
    </row>
    <row r="39" spans="1:6" x14ac:dyDescent="0.2">
      <c r="A39" s="53" t="s">
        <v>396</v>
      </c>
      <c r="B39" s="195" t="s">
        <v>380</v>
      </c>
      <c r="C39" s="194">
        <v>0</v>
      </c>
      <c r="D39" s="194"/>
      <c r="E39" s="194">
        <v>77142.075832279952</v>
      </c>
      <c r="F39" s="194">
        <v>77142.075832279952</v>
      </c>
    </row>
    <row r="40" spans="1:6" x14ac:dyDescent="0.2">
      <c r="A40" s="53" t="s">
        <v>397</v>
      </c>
      <c r="B40" s="195" t="s">
        <v>381</v>
      </c>
      <c r="C40" s="194">
        <v>0</v>
      </c>
      <c r="D40" s="194"/>
      <c r="E40" s="194">
        <v>0</v>
      </c>
      <c r="F40" s="194">
        <v>0</v>
      </c>
    </row>
    <row r="41" spans="1:6" x14ac:dyDescent="0.2">
      <c r="A41" s="53" t="s">
        <v>398</v>
      </c>
      <c r="B41" s="195" t="s">
        <v>382</v>
      </c>
      <c r="C41" s="194">
        <v>0</v>
      </c>
      <c r="D41" s="194"/>
      <c r="E41" s="194">
        <v>0</v>
      </c>
      <c r="F41" s="194">
        <v>0</v>
      </c>
    </row>
    <row r="42" spans="1:6" x14ac:dyDescent="0.2">
      <c r="A42" s="53" t="s">
        <v>399</v>
      </c>
      <c r="B42" s="193" t="s">
        <v>383</v>
      </c>
      <c r="C42" s="194">
        <v>0</v>
      </c>
      <c r="D42" s="194"/>
      <c r="E42" s="194">
        <v>0</v>
      </c>
      <c r="F42" s="194">
        <v>0</v>
      </c>
    </row>
    <row r="43" spans="1:6" x14ac:dyDescent="0.2">
      <c r="A43" s="53" t="s">
        <v>400</v>
      </c>
      <c r="B43" s="193" t="s">
        <v>401</v>
      </c>
      <c r="C43" s="194">
        <v>0</v>
      </c>
      <c r="D43" s="194"/>
      <c r="E43" s="194">
        <v>0</v>
      </c>
      <c r="F43" s="194">
        <v>0</v>
      </c>
    </row>
    <row r="44" spans="1:6" x14ac:dyDescent="0.2">
      <c r="A44" s="53" t="s">
        <v>402</v>
      </c>
      <c r="B44" s="196" t="s">
        <v>403</v>
      </c>
      <c r="C44" s="194">
        <v>0</v>
      </c>
      <c r="D44" s="194"/>
      <c r="E44" s="194">
        <v>0</v>
      </c>
      <c r="F44" s="194">
        <v>0</v>
      </c>
    </row>
    <row r="45" spans="1:6" x14ac:dyDescent="0.2">
      <c r="A45" s="54">
        <v>250</v>
      </c>
      <c r="B45" s="197" t="s">
        <v>404</v>
      </c>
      <c r="C45" s="198">
        <v>113019507.16711819</v>
      </c>
      <c r="D45" s="198"/>
      <c r="E45" s="293"/>
      <c r="F45" s="293"/>
    </row>
    <row r="48" spans="1:6" x14ac:dyDescent="0.2">
      <c r="A48" s="130">
        <v>44651</v>
      </c>
    </row>
    <row r="49" spans="1:6" ht="25.5" x14ac:dyDescent="0.2">
      <c r="A49" s="319" t="s">
        <v>588</v>
      </c>
      <c r="B49" s="319"/>
      <c r="C49" s="319"/>
      <c r="D49" s="319"/>
      <c r="E49" s="319"/>
      <c r="F49" s="319"/>
    </row>
    <row r="50" spans="1:6" ht="41.25" customHeight="1" x14ac:dyDescent="0.2">
      <c r="A50" s="322"/>
      <c r="B50" s="322"/>
      <c r="C50" s="376" t="s">
        <v>386</v>
      </c>
      <c r="D50" s="377"/>
      <c r="E50" s="349" t="s">
        <v>387</v>
      </c>
      <c r="F50" s="378"/>
    </row>
    <row r="51" spans="1:6" ht="52.5" customHeight="1" x14ac:dyDescent="0.2">
      <c r="A51" s="322"/>
      <c r="B51" s="322"/>
      <c r="C51" s="320"/>
      <c r="D51" s="321"/>
      <c r="E51" s="373" t="s">
        <v>388</v>
      </c>
      <c r="F51" s="374"/>
    </row>
    <row r="52" spans="1:6" ht="63.75" x14ac:dyDescent="0.2">
      <c r="A52" s="31"/>
      <c r="B52" s="31"/>
      <c r="C52" s="262"/>
      <c r="D52" s="32" t="s">
        <v>373</v>
      </c>
      <c r="E52" s="262"/>
      <c r="F52" s="33" t="s">
        <v>374</v>
      </c>
    </row>
    <row r="53" spans="1:6" x14ac:dyDescent="0.2">
      <c r="A53" s="317"/>
      <c r="B53" s="317"/>
      <c r="C53" s="317" t="s">
        <v>260</v>
      </c>
      <c r="D53" s="317" t="s">
        <v>262</v>
      </c>
      <c r="E53" s="317" t="s">
        <v>263</v>
      </c>
      <c r="F53" s="35" t="s">
        <v>265</v>
      </c>
    </row>
    <row r="54" spans="1:6" x14ac:dyDescent="0.2">
      <c r="A54" s="191" t="s">
        <v>389</v>
      </c>
      <c r="B54" s="170" t="s">
        <v>390</v>
      </c>
      <c r="C54" s="192">
        <v>0</v>
      </c>
      <c r="D54" s="192"/>
      <c r="E54" s="281">
        <v>2176287.1115627708</v>
      </c>
      <c r="F54" s="281"/>
    </row>
    <row r="55" spans="1:6" x14ac:dyDescent="0.2">
      <c r="A55" s="53" t="s">
        <v>391</v>
      </c>
      <c r="B55" s="193" t="s">
        <v>385</v>
      </c>
      <c r="C55" s="194">
        <v>0</v>
      </c>
      <c r="D55" s="194"/>
      <c r="E55" s="24">
        <v>2038560.4751183256</v>
      </c>
      <c r="F55" s="24"/>
    </row>
    <row r="56" spans="1:6" x14ac:dyDescent="0.2">
      <c r="A56" s="53" t="s">
        <v>392</v>
      </c>
      <c r="B56" s="193" t="s">
        <v>376</v>
      </c>
      <c r="C56" s="194">
        <v>0</v>
      </c>
      <c r="D56" s="194"/>
      <c r="E56" s="24">
        <v>0</v>
      </c>
      <c r="F56" s="24"/>
    </row>
    <row r="57" spans="1:6" ht="14.25" customHeight="1" x14ac:dyDescent="0.2">
      <c r="A57" s="53" t="s">
        <v>393</v>
      </c>
      <c r="B57" s="193" t="s">
        <v>377</v>
      </c>
      <c r="C57" s="194">
        <v>0</v>
      </c>
      <c r="D57" s="194"/>
      <c r="E57" s="24">
        <v>137726.636444445</v>
      </c>
      <c r="F57" s="24"/>
    </row>
    <row r="58" spans="1:6" ht="14.25" customHeight="1" x14ac:dyDescent="0.2">
      <c r="A58" s="53" t="s">
        <v>394</v>
      </c>
      <c r="B58" s="195" t="s">
        <v>378</v>
      </c>
      <c r="C58" s="194">
        <v>0</v>
      </c>
      <c r="D58" s="194"/>
      <c r="E58" s="24">
        <v>137726.63644444486</v>
      </c>
      <c r="F58" s="24"/>
    </row>
    <row r="59" spans="1:6" ht="14.25" customHeight="1" x14ac:dyDescent="0.2">
      <c r="A59" s="53" t="s">
        <v>395</v>
      </c>
      <c r="B59" s="195" t="s">
        <v>379</v>
      </c>
      <c r="C59" s="194">
        <v>0</v>
      </c>
      <c r="D59" s="194"/>
      <c r="E59" s="194">
        <v>0</v>
      </c>
      <c r="F59" s="194"/>
    </row>
    <row r="60" spans="1:6" x14ac:dyDescent="0.2">
      <c r="A60" s="53" t="s">
        <v>396</v>
      </c>
      <c r="B60" s="195" t="s">
        <v>380</v>
      </c>
      <c r="C60" s="194">
        <v>0</v>
      </c>
      <c r="D60" s="194"/>
      <c r="E60" s="194">
        <v>0</v>
      </c>
      <c r="F60" s="194"/>
    </row>
    <row r="61" spans="1:6" x14ac:dyDescent="0.2">
      <c r="A61" s="53" t="s">
        <v>397</v>
      </c>
      <c r="B61" s="195" t="s">
        <v>381</v>
      </c>
      <c r="C61" s="194">
        <v>0</v>
      </c>
      <c r="D61" s="194"/>
      <c r="E61" s="194">
        <v>0</v>
      </c>
      <c r="F61" s="194"/>
    </row>
    <row r="62" spans="1:6" x14ac:dyDescent="0.2">
      <c r="A62" s="53" t="s">
        <v>398</v>
      </c>
      <c r="B62" s="195" t="s">
        <v>382</v>
      </c>
      <c r="C62" s="194">
        <v>0</v>
      </c>
      <c r="D62" s="194"/>
      <c r="E62" s="194">
        <v>0</v>
      </c>
      <c r="F62" s="194"/>
    </row>
    <row r="63" spans="1:6" x14ac:dyDescent="0.2">
      <c r="A63" s="53" t="s">
        <v>399</v>
      </c>
      <c r="B63" s="193" t="s">
        <v>383</v>
      </c>
      <c r="C63" s="194">
        <v>0</v>
      </c>
      <c r="D63" s="194"/>
      <c r="E63" s="194">
        <v>0</v>
      </c>
      <c r="F63" s="194"/>
    </row>
    <row r="64" spans="1:6" x14ac:dyDescent="0.2">
      <c r="A64" s="53" t="s">
        <v>400</v>
      </c>
      <c r="B64" s="193" t="s">
        <v>401</v>
      </c>
      <c r="C64" s="194">
        <v>0</v>
      </c>
      <c r="D64" s="194"/>
      <c r="E64" s="194">
        <v>0</v>
      </c>
      <c r="F64" s="194"/>
    </row>
    <row r="65" spans="1:6" x14ac:dyDescent="0.2">
      <c r="A65" s="53" t="s">
        <v>402</v>
      </c>
      <c r="B65" s="196" t="s">
        <v>403</v>
      </c>
      <c r="C65" s="194">
        <v>0</v>
      </c>
      <c r="D65" s="194"/>
      <c r="E65" s="194">
        <v>0</v>
      </c>
      <c r="F65" s="194"/>
    </row>
    <row r="66" spans="1:6" x14ac:dyDescent="0.2">
      <c r="A66" s="54">
        <v>250</v>
      </c>
      <c r="B66" s="197" t="s">
        <v>404</v>
      </c>
      <c r="C66" s="29">
        <v>108073890.8696699</v>
      </c>
      <c r="D66" s="198"/>
      <c r="E66" s="293"/>
      <c r="F66" s="293"/>
    </row>
  </sheetData>
  <mergeCells count="16">
    <mergeCell ref="E51:F51"/>
    <mergeCell ref="A1:P2"/>
    <mergeCell ref="A7:F7"/>
    <mergeCell ref="E8:F8"/>
    <mergeCell ref="C8:D9"/>
    <mergeCell ref="E9:F9"/>
    <mergeCell ref="B8:B9"/>
    <mergeCell ref="A8:A9"/>
    <mergeCell ref="A28:F28"/>
    <mergeCell ref="A29:A30"/>
    <mergeCell ref="B29:B30"/>
    <mergeCell ref="C29:D30"/>
    <mergeCell ref="E29:F29"/>
    <mergeCell ref="E30:F30"/>
    <mergeCell ref="C50:D50"/>
    <mergeCell ref="E50:F5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CC8D8-221B-41C6-9D41-53D5B23EA69A}">
  <dimension ref="A1:P24"/>
  <sheetViews>
    <sheetView showGridLines="0" workbookViewId="0">
      <selection activeCell="H13" sqref="H13"/>
    </sheetView>
  </sheetViews>
  <sheetFormatPr baseColWidth="10" defaultRowHeight="14.25" x14ac:dyDescent="0.2"/>
  <cols>
    <col min="2" max="2" width="41.5546875" bestFit="1" customWidth="1"/>
  </cols>
  <sheetData>
    <row r="1" spans="1:16" x14ac:dyDescent="0.2">
      <c r="A1" s="333" t="s">
        <v>677</v>
      </c>
      <c r="B1" s="333"/>
      <c r="C1" s="333"/>
      <c r="D1" s="333"/>
      <c r="E1" s="333"/>
      <c r="F1" s="333"/>
      <c r="G1" s="333"/>
      <c r="H1" s="333"/>
      <c r="I1" s="333"/>
      <c r="J1" s="333"/>
      <c r="K1" s="333"/>
      <c r="L1" s="333"/>
      <c r="M1" s="333"/>
      <c r="N1" s="333"/>
      <c r="O1" s="333"/>
      <c r="P1" s="333"/>
    </row>
    <row r="2" spans="1:16" x14ac:dyDescent="0.2">
      <c r="A2" s="333"/>
      <c r="B2" s="333"/>
      <c r="C2" s="333"/>
      <c r="D2" s="333"/>
      <c r="E2" s="333"/>
      <c r="F2" s="333"/>
      <c r="G2" s="333"/>
      <c r="H2" s="333"/>
      <c r="I2" s="333"/>
      <c r="J2" s="333"/>
      <c r="K2" s="333"/>
      <c r="L2" s="333"/>
      <c r="M2" s="333"/>
      <c r="N2" s="333"/>
      <c r="O2" s="333"/>
      <c r="P2" s="333"/>
    </row>
    <row r="3" spans="1:16" x14ac:dyDescent="0.2">
      <c r="A3" s="16" t="s">
        <v>676</v>
      </c>
      <c r="B3" s="2"/>
      <c r="C3" s="2"/>
      <c r="D3" s="2"/>
      <c r="E3" s="2"/>
      <c r="F3" s="2"/>
      <c r="G3" s="2"/>
      <c r="H3" s="2"/>
      <c r="I3" s="2"/>
      <c r="J3" s="2"/>
      <c r="K3" s="2"/>
      <c r="L3" s="2"/>
      <c r="M3" s="2"/>
      <c r="N3" s="2"/>
      <c r="O3" s="2"/>
      <c r="P3" s="2"/>
    </row>
    <row r="6" spans="1:16" x14ac:dyDescent="0.2">
      <c r="A6" s="130">
        <f>AsOfDate</f>
        <v>44834</v>
      </c>
    </row>
    <row r="7" spans="1:16" x14ac:dyDescent="0.2">
      <c r="A7" s="379" t="s">
        <v>588</v>
      </c>
      <c r="B7" s="379"/>
      <c r="C7" s="379"/>
      <c r="D7" s="379"/>
    </row>
    <row r="8" spans="1:16" ht="126.75" customHeight="1" x14ac:dyDescent="0.2">
      <c r="A8" s="71"/>
      <c r="B8" s="71"/>
      <c r="C8" s="69" t="s">
        <v>405</v>
      </c>
      <c r="D8" s="70" t="s">
        <v>406</v>
      </c>
    </row>
    <row r="9" spans="1:16" x14ac:dyDescent="0.2">
      <c r="A9" s="39"/>
      <c r="B9" s="39"/>
      <c r="C9" s="34" t="s">
        <v>260</v>
      </c>
      <c r="D9" s="35" t="s">
        <v>262</v>
      </c>
    </row>
    <row r="10" spans="1:16" x14ac:dyDescent="0.2">
      <c r="A10" s="103" t="s">
        <v>260</v>
      </c>
      <c r="B10" s="174" t="s">
        <v>407</v>
      </c>
      <c r="C10" s="233">
        <v>108032927.61350732</v>
      </c>
      <c r="D10" s="233">
        <v>116836109.56815431</v>
      </c>
    </row>
    <row r="13" spans="1:16" x14ac:dyDescent="0.2">
      <c r="A13" s="130">
        <v>44742</v>
      </c>
    </row>
    <row r="14" spans="1:16" ht="14.25" customHeight="1" x14ac:dyDescent="0.2">
      <c r="A14" s="379" t="s">
        <v>588</v>
      </c>
      <c r="B14" s="379"/>
      <c r="C14" s="379"/>
      <c r="D14" s="379"/>
    </row>
    <row r="15" spans="1:16" ht="140.25" x14ac:dyDescent="0.2">
      <c r="A15" s="71"/>
      <c r="B15" s="71"/>
      <c r="C15" s="311" t="s">
        <v>405</v>
      </c>
      <c r="D15" s="314" t="s">
        <v>406</v>
      </c>
    </row>
    <row r="16" spans="1:16" x14ac:dyDescent="0.2">
      <c r="A16" s="39"/>
      <c r="B16" s="39"/>
      <c r="C16" s="317" t="s">
        <v>260</v>
      </c>
      <c r="D16" s="35" t="s">
        <v>262</v>
      </c>
    </row>
    <row r="17" spans="1:4" x14ac:dyDescent="0.2">
      <c r="A17" s="103" t="s">
        <v>260</v>
      </c>
      <c r="B17" s="174" t="s">
        <v>407</v>
      </c>
      <c r="C17" s="233">
        <v>106544341.28171945</v>
      </c>
      <c r="D17" s="233">
        <v>113019507.16711819</v>
      </c>
    </row>
    <row r="20" spans="1:4" x14ac:dyDescent="0.2">
      <c r="A20" s="130">
        <v>44651</v>
      </c>
    </row>
    <row r="21" spans="1:4" ht="25.5" x14ac:dyDescent="0.2">
      <c r="A21" s="319" t="s">
        <v>588</v>
      </c>
      <c r="B21" s="319"/>
      <c r="C21" s="319"/>
      <c r="D21" s="319"/>
    </row>
    <row r="22" spans="1:4" ht="140.25" x14ac:dyDescent="0.2">
      <c r="A22" s="71"/>
      <c r="B22" s="71"/>
      <c r="C22" s="274" t="s">
        <v>405</v>
      </c>
      <c r="D22" s="275" t="s">
        <v>406</v>
      </c>
    </row>
    <row r="23" spans="1:4" x14ac:dyDescent="0.2">
      <c r="A23" s="39"/>
      <c r="B23" s="39"/>
      <c r="C23" s="276" t="s">
        <v>260</v>
      </c>
      <c r="D23" s="35" t="s">
        <v>262</v>
      </c>
    </row>
    <row r="24" spans="1:4" ht="14.25" customHeight="1" x14ac:dyDescent="0.2">
      <c r="A24" s="103" t="s">
        <v>260</v>
      </c>
      <c r="B24" s="174" t="s">
        <v>407</v>
      </c>
      <c r="C24" s="233">
        <v>100091746.41736034</v>
      </c>
      <c r="D24" s="233">
        <v>108073890.8696699</v>
      </c>
    </row>
  </sheetData>
  <mergeCells count="3">
    <mergeCell ref="A7:D7"/>
    <mergeCell ref="A1:P2"/>
    <mergeCell ref="A14:D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G37" sqref="G37"/>
    </sheetView>
  </sheetViews>
  <sheetFormatPr baseColWidth="10" defaultRowHeight="14.25" x14ac:dyDescent="0.2"/>
  <cols>
    <col min="1" max="1" width="20.77734375" customWidth="1"/>
    <col min="2" max="2" width="16.77734375" customWidth="1"/>
  </cols>
  <sheetData>
    <row r="1" spans="1:5" ht="19.5" customHeight="1" x14ac:dyDescent="0.2">
      <c r="A1" s="380" t="s">
        <v>416</v>
      </c>
      <c r="B1" s="380"/>
      <c r="C1" s="380"/>
      <c r="D1" s="380"/>
      <c r="E1" s="380"/>
    </row>
    <row r="2" spans="1:5" x14ac:dyDescent="0.2">
      <c r="A2" s="380"/>
      <c r="B2" s="380"/>
      <c r="C2" s="380"/>
      <c r="D2" s="380"/>
      <c r="E2" s="380"/>
    </row>
    <row r="3" spans="1:5" x14ac:dyDescent="0.2">
      <c r="A3" s="16" t="s">
        <v>430</v>
      </c>
    </row>
    <row r="11" spans="1:5" x14ac:dyDescent="0.2">
      <c r="A11" s="130">
        <f>'Table of contents'!E23</f>
        <v>44561</v>
      </c>
    </row>
    <row r="12" spans="1:5" x14ac:dyDescent="0.2">
      <c r="A12" s="46" t="s">
        <v>408</v>
      </c>
      <c r="B12" s="124" t="s">
        <v>485</v>
      </c>
      <c r="C12" s="2"/>
      <c r="D12" s="2"/>
    </row>
    <row r="13" spans="1:5" x14ac:dyDescent="0.2">
      <c r="A13" s="40" t="s">
        <v>409</v>
      </c>
      <c r="B13" s="41">
        <v>11502922.1</v>
      </c>
      <c r="C13" s="2"/>
      <c r="D13" s="2"/>
    </row>
    <row r="14" spans="1:5" x14ac:dyDescent="0.2">
      <c r="A14" s="42" t="s">
        <v>410</v>
      </c>
      <c r="B14" s="43">
        <v>2199840.08</v>
      </c>
      <c r="C14" s="2"/>
      <c r="D14" s="2"/>
      <c r="E14" s="2"/>
    </row>
    <row r="15" spans="1:5" x14ac:dyDescent="0.2">
      <c r="A15" s="42" t="s">
        <v>411</v>
      </c>
      <c r="B15" s="43">
        <v>1516732</v>
      </c>
      <c r="C15" s="2"/>
      <c r="D15" s="2"/>
      <c r="E15" s="2"/>
    </row>
    <row r="16" spans="1:5" x14ac:dyDescent="0.2">
      <c r="A16" s="42" t="s">
        <v>412</v>
      </c>
      <c r="B16" s="43">
        <v>6543164.8399999999</v>
      </c>
      <c r="C16" s="2"/>
      <c r="D16" s="2"/>
      <c r="E16" s="2"/>
    </row>
    <row r="17" spans="1:5" x14ac:dyDescent="0.2">
      <c r="A17" s="44" t="s">
        <v>413</v>
      </c>
      <c r="B17" s="45">
        <v>1039280</v>
      </c>
      <c r="C17" s="2"/>
      <c r="D17" s="2"/>
      <c r="E17" s="2"/>
    </row>
    <row r="18" spans="1:5" x14ac:dyDescent="0.2">
      <c r="A18" s="101" t="s">
        <v>414</v>
      </c>
      <c r="B18" s="102">
        <v>22801939.02</v>
      </c>
      <c r="C18" s="2"/>
      <c r="D18" s="2"/>
      <c r="E18" s="2"/>
    </row>
    <row r="19" spans="1:5" x14ac:dyDescent="0.2">
      <c r="A19" s="16" t="s">
        <v>415</v>
      </c>
      <c r="B19" s="2"/>
      <c r="C19" s="2"/>
      <c r="D19" s="2"/>
      <c r="E19" s="2"/>
    </row>
    <row r="20" spans="1:5" x14ac:dyDescent="0.2">
      <c r="E20" s="2"/>
    </row>
    <row r="21" spans="1:5" x14ac:dyDescent="0.2">
      <c r="E21" s="2"/>
    </row>
  </sheetData>
  <mergeCells count="1">
    <mergeCell ref="A1:E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0883-84DD-42E3-8836-43918FC27948}">
  <dimension ref="A1:I52"/>
  <sheetViews>
    <sheetView showGridLines="0" zoomScale="98" zoomScaleNormal="98" workbookViewId="0">
      <selection activeCell="B55" sqref="B55"/>
    </sheetView>
  </sheetViews>
  <sheetFormatPr baseColWidth="10" defaultRowHeight="14.25" x14ac:dyDescent="0.2"/>
  <cols>
    <col min="1" max="1" width="10.109375" customWidth="1"/>
    <col min="2" max="2" width="114.44140625" customWidth="1"/>
    <col min="3" max="3" width="17.109375" customWidth="1"/>
    <col min="4" max="4" width="16.21875" customWidth="1"/>
    <col min="5" max="5" width="17.44140625" customWidth="1"/>
    <col min="6" max="6" width="15.5546875" customWidth="1"/>
    <col min="7" max="7" width="14.77734375" customWidth="1"/>
  </cols>
  <sheetData>
    <row r="1" spans="1:9" ht="14.25" customHeight="1" x14ac:dyDescent="0.2">
      <c r="A1" s="325" t="s">
        <v>585</v>
      </c>
      <c r="B1" s="325"/>
      <c r="C1" s="325"/>
      <c r="D1" s="325"/>
    </row>
    <row r="2" spans="1:9" ht="14.25" customHeight="1" x14ac:dyDescent="0.2">
      <c r="A2" s="325"/>
      <c r="B2" s="325"/>
      <c r="C2" s="325"/>
      <c r="D2" s="325"/>
    </row>
    <row r="3" spans="1:9" x14ac:dyDescent="0.2">
      <c r="A3" s="255" t="s">
        <v>665</v>
      </c>
      <c r="B3" s="256"/>
    </row>
    <row r="6" spans="1:9" x14ac:dyDescent="0.2">
      <c r="A6" s="158"/>
      <c r="B6" s="159"/>
      <c r="C6" s="160" t="s">
        <v>282</v>
      </c>
      <c r="D6" s="160" t="s">
        <v>283</v>
      </c>
      <c r="E6" s="160" t="s">
        <v>284</v>
      </c>
      <c r="F6" s="160" t="s">
        <v>285</v>
      </c>
      <c r="G6" s="160" t="s">
        <v>286</v>
      </c>
    </row>
    <row r="7" spans="1:9" x14ac:dyDescent="0.2">
      <c r="A7" s="158"/>
      <c r="B7" s="159"/>
      <c r="C7" s="185">
        <v>44742</v>
      </c>
      <c r="D7" s="185">
        <v>44742</v>
      </c>
      <c r="E7" s="185">
        <v>44651</v>
      </c>
      <c r="F7" s="185">
        <v>44561</v>
      </c>
      <c r="G7" s="185">
        <v>44469</v>
      </c>
    </row>
    <row r="8" spans="1:9" x14ac:dyDescent="0.2">
      <c r="A8" s="165"/>
      <c r="B8" s="326" t="s">
        <v>527</v>
      </c>
      <c r="C8" s="326"/>
      <c r="D8" s="326"/>
      <c r="E8" s="326"/>
      <c r="F8" s="326"/>
      <c r="G8" s="326"/>
      <c r="H8" s="157"/>
      <c r="I8" s="157"/>
    </row>
    <row r="9" spans="1:9" x14ac:dyDescent="0.2">
      <c r="A9" s="264">
        <v>1</v>
      </c>
      <c r="B9" s="78" t="s">
        <v>528</v>
      </c>
      <c r="C9" s="186">
        <v>5028947.2887829989</v>
      </c>
      <c r="D9" s="186">
        <v>5093751.2769029988</v>
      </c>
      <c r="E9" s="186">
        <v>5077484.0787300002</v>
      </c>
      <c r="F9" s="186">
        <v>5109143.2171799997</v>
      </c>
      <c r="G9" s="186">
        <v>5086444.1956759989</v>
      </c>
      <c r="H9" s="157"/>
      <c r="I9" s="157"/>
    </row>
    <row r="10" spans="1:9" x14ac:dyDescent="0.2">
      <c r="A10" s="264">
        <v>2</v>
      </c>
      <c r="B10" s="78" t="s">
        <v>529</v>
      </c>
      <c r="C10" s="186">
        <v>5755947.2887829989</v>
      </c>
      <c r="D10" s="186">
        <v>5668751.2769029988</v>
      </c>
      <c r="E10" s="186">
        <v>5652484.0787300002</v>
      </c>
      <c r="F10" s="186">
        <v>5684143.2171799997</v>
      </c>
      <c r="G10" s="186">
        <v>5660915.868635999</v>
      </c>
      <c r="H10" s="157"/>
      <c r="I10" s="157"/>
    </row>
    <row r="11" spans="1:9" x14ac:dyDescent="0.2">
      <c r="A11" s="264">
        <v>3</v>
      </c>
      <c r="B11" s="78" t="s">
        <v>530</v>
      </c>
      <c r="C11" s="186">
        <v>6564813.3456429988</v>
      </c>
      <c r="D11" s="186">
        <v>6393236.8327529989</v>
      </c>
      <c r="E11" s="186">
        <v>6376897.3864500001</v>
      </c>
      <c r="F11" s="186">
        <v>6408485.0707</v>
      </c>
      <c r="G11" s="186">
        <v>6385184.6800959986</v>
      </c>
      <c r="H11" s="157"/>
      <c r="I11" s="157"/>
    </row>
    <row r="12" spans="1:9" x14ac:dyDescent="0.2">
      <c r="A12" s="166"/>
      <c r="B12" s="324" t="s">
        <v>531</v>
      </c>
      <c r="C12" s="324"/>
      <c r="D12" s="324"/>
      <c r="E12" s="324"/>
      <c r="F12" s="324"/>
      <c r="G12" s="324"/>
      <c r="H12" s="157"/>
      <c r="I12" s="157"/>
    </row>
    <row r="13" spans="1:9" x14ac:dyDescent="0.2">
      <c r="A13" s="264">
        <v>4</v>
      </c>
      <c r="B13" s="161" t="s">
        <v>557</v>
      </c>
      <c r="C13" s="186">
        <v>38929374.881048828</v>
      </c>
      <c r="D13" s="186">
        <v>38346624.511568412</v>
      </c>
      <c r="E13" s="186">
        <v>37252523.908546269</v>
      </c>
      <c r="F13" s="186">
        <v>37295905.397137448</v>
      </c>
      <c r="G13" s="186">
        <v>37406016.765225574</v>
      </c>
      <c r="H13" s="157"/>
      <c r="I13" s="157"/>
    </row>
    <row r="14" spans="1:9" x14ac:dyDescent="0.2">
      <c r="A14" s="166"/>
      <c r="B14" s="324" t="s">
        <v>532</v>
      </c>
      <c r="C14" s="324"/>
      <c r="D14" s="324"/>
      <c r="E14" s="324"/>
      <c r="F14" s="324"/>
      <c r="G14" s="324"/>
      <c r="H14" s="157"/>
      <c r="I14" s="157"/>
    </row>
    <row r="15" spans="1:9" x14ac:dyDescent="0.2">
      <c r="A15" s="264">
        <v>5</v>
      </c>
      <c r="B15" s="161" t="s">
        <v>558</v>
      </c>
      <c r="C15" s="187">
        <v>0.12918130085955057</v>
      </c>
      <c r="D15" s="187">
        <v>0.13283441089753065</v>
      </c>
      <c r="E15" s="187">
        <v>0.1362990623452805</v>
      </c>
      <c r="F15" s="187">
        <v>0.13698938697898291</v>
      </c>
      <c r="G15" s="187">
        <v>0.13597930588547993</v>
      </c>
      <c r="H15" s="157"/>
      <c r="I15" s="157"/>
    </row>
    <row r="16" spans="1:9" x14ac:dyDescent="0.2">
      <c r="A16" s="264">
        <v>6</v>
      </c>
      <c r="B16" s="161" t="s">
        <v>559</v>
      </c>
      <c r="C16" s="187">
        <v>0.14785614478451453</v>
      </c>
      <c r="D16" s="187">
        <v>0.14782921180436231</v>
      </c>
      <c r="E16" s="187">
        <v>0.15173425812990993</v>
      </c>
      <c r="F16" s="187">
        <v>0.1524066290026645</v>
      </c>
      <c r="G16" s="187">
        <v>0.15133704035278778</v>
      </c>
      <c r="H16" s="157"/>
      <c r="I16" s="157"/>
    </row>
    <row r="17" spans="1:9" x14ac:dyDescent="0.2">
      <c r="A17" s="264">
        <v>7</v>
      </c>
      <c r="B17" s="161" t="s">
        <v>533</v>
      </c>
      <c r="C17" s="187">
        <v>0.16863392658377388</v>
      </c>
      <c r="D17" s="187">
        <v>0.16672228427365979</v>
      </c>
      <c r="E17" s="187">
        <v>0.17118027766669114</v>
      </c>
      <c r="F17" s="187">
        <v>0.17182811363501224</v>
      </c>
      <c r="G17" s="187">
        <v>0.17069940165433417</v>
      </c>
      <c r="H17" s="157"/>
      <c r="I17" s="157"/>
    </row>
    <row r="18" spans="1:9" x14ac:dyDescent="0.2">
      <c r="A18" s="166"/>
      <c r="B18" s="324" t="s">
        <v>560</v>
      </c>
      <c r="C18" s="324"/>
      <c r="D18" s="324"/>
      <c r="E18" s="324"/>
      <c r="F18" s="324"/>
      <c r="G18" s="324"/>
      <c r="H18" s="157"/>
      <c r="I18" s="157"/>
    </row>
    <row r="19" spans="1:9" x14ac:dyDescent="0.2">
      <c r="A19" s="265" t="s">
        <v>561</v>
      </c>
      <c r="B19" s="162" t="s">
        <v>534</v>
      </c>
      <c r="C19" s="254">
        <v>5.0000000000000001E-3</v>
      </c>
      <c r="D19" s="254">
        <v>5.0000000000000001E-3</v>
      </c>
      <c r="E19" s="254">
        <v>5.0000000000000001E-3</v>
      </c>
      <c r="F19" s="254">
        <v>5.0000000000000001E-3</v>
      </c>
      <c r="G19" s="254">
        <v>5.0000000000000001E-3</v>
      </c>
      <c r="H19" s="157"/>
      <c r="I19" s="157"/>
    </row>
    <row r="20" spans="1:9" x14ac:dyDescent="0.2">
      <c r="A20" s="265" t="s">
        <v>562</v>
      </c>
      <c r="B20" s="162" t="s">
        <v>535</v>
      </c>
      <c r="C20" s="254">
        <v>5.0000000000000001E-3</v>
      </c>
      <c r="D20" s="254">
        <v>5.0000000000000001E-3</v>
      </c>
      <c r="E20" s="254">
        <v>5.0000000000000001E-3</v>
      </c>
      <c r="F20" s="254">
        <v>5.0000000000000001E-3</v>
      </c>
      <c r="G20" s="254">
        <v>5.0000000000000001E-3</v>
      </c>
      <c r="H20" s="157"/>
      <c r="I20" s="157"/>
    </row>
    <row r="21" spans="1:9" x14ac:dyDescent="0.2">
      <c r="A21" s="265" t="s">
        <v>563</v>
      </c>
      <c r="B21" s="162" t="s">
        <v>536</v>
      </c>
      <c r="C21" s="254">
        <v>5.0000000000000001E-3</v>
      </c>
      <c r="D21" s="254">
        <v>5.0000000000000001E-3</v>
      </c>
      <c r="E21" s="254">
        <v>5.0000000000000001E-3</v>
      </c>
      <c r="F21" s="254">
        <v>5.0000000000000001E-3</v>
      </c>
      <c r="G21" s="254">
        <v>5.0000000000000001E-3</v>
      </c>
      <c r="H21" s="157"/>
      <c r="I21" s="157"/>
    </row>
    <row r="22" spans="1:9" x14ac:dyDescent="0.2">
      <c r="A22" s="264" t="s">
        <v>564</v>
      </c>
      <c r="B22" s="161" t="s">
        <v>537</v>
      </c>
      <c r="C22" s="310">
        <v>8.5000000000000006E-2</v>
      </c>
      <c r="D22" s="307">
        <v>8.5000000000000006E-2</v>
      </c>
      <c r="E22" s="307">
        <v>8.5000000000000006E-2</v>
      </c>
      <c r="F22" s="310">
        <v>8.5000000000000006E-2</v>
      </c>
      <c r="G22" s="310">
        <v>8.5000000000000006E-2</v>
      </c>
      <c r="H22" s="157"/>
      <c r="I22" s="157"/>
    </row>
    <row r="23" spans="1:9" x14ac:dyDescent="0.2">
      <c r="A23" s="166"/>
      <c r="B23" s="324" t="s">
        <v>565</v>
      </c>
      <c r="C23" s="324"/>
      <c r="D23" s="324"/>
      <c r="E23" s="324"/>
      <c r="F23" s="324"/>
      <c r="G23" s="324"/>
      <c r="H23" s="157"/>
      <c r="I23" s="157"/>
    </row>
    <row r="24" spans="1:9" x14ac:dyDescent="0.2">
      <c r="A24" s="264">
        <v>8</v>
      </c>
      <c r="B24" s="161" t="s">
        <v>538</v>
      </c>
      <c r="C24" s="187">
        <v>2.5000000000000001E-2</v>
      </c>
      <c r="D24" s="187">
        <v>2.5000000000000001E-2</v>
      </c>
      <c r="E24" s="187">
        <v>2.5000000000000001E-2</v>
      </c>
      <c r="F24" s="187">
        <v>2.5000000000000001E-2</v>
      </c>
      <c r="G24" s="187">
        <v>2.5000000000000001E-2</v>
      </c>
      <c r="H24" s="157"/>
      <c r="I24" s="157"/>
    </row>
    <row r="25" spans="1:9" x14ac:dyDescent="0.2">
      <c r="A25" s="264" t="s">
        <v>566</v>
      </c>
      <c r="B25" s="161" t="s">
        <v>539</v>
      </c>
      <c r="C25" s="304">
        <v>0</v>
      </c>
      <c r="D25" s="304">
        <v>0</v>
      </c>
      <c r="E25" s="304">
        <v>0</v>
      </c>
      <c r="F25" s="304">
        <v>0</v>
      </c>
      <c r="G25" s="304">
        <v>0</v>
      </c>
      <c r="H25" s="157"/>
      <c r="I25" s="157"/>
    </row>
    <row r="26" spans="1:9" x14ac:dyDescent="0.2">
      <c r="A26" s="264">
        <v>9</v>
      </c>
      <c r="B26" s="161" t="s">
        <v>540</v>
      </c>
      <c r="C26" s="187">
        <v>1.4999999999999999E-2</v>
      </c>
      <c r="D26" s="309">
        <v>1.4999999999999999E-2</v>
      </c>
      <c r="E26" s="309">
        <v>0.01</v>
      </c>
      <c r="F26" s="309">
        <v>0.01</v>
      </c>
      <c r="G26" s="309">
        <v>0.01</v>
      </c>
      <c r="H26" s="157"/>
      <c r="I26" s="157"/>
    </row>
    <row r="27" spans="1:9" x14ac:dyDescent="0.2">
      <c r="A27" s="264" t="s">
        <v>567</v>
      </c>
      <c r="B27" s="161" t="s">
        <v>541</v>
      </c>
      <c r="C27" s="190">
        <v>0.03</v>
      </c>
      <c r="D27" s="190">
        <v>0.03</v>
      </c>
      <c r="E27" s="190">
        <v>0.03</v>
      </c>
      <c r="F27" s="190">
        <v>0.03</v>
      </c>
      <c r="G27" s="190">
        <v>0.03</v>
      </c>
      <c r="H27" s="157"/>
      <c r="I27" s="157"/>
    </row>
    <row r="28" spans="1:9" x14ac:dyDescent="0.2">
      <c r="A28" s="264">
        <v>10</v>
      </c>
      <c r="B28" s="161" t="s">
        <v>542</v>
      </c>
      <c r="C28" s="189">
        <v>0</v>
      </c>
      <c r="D28" s="189">
        <v>0</v>
      </c>
      <c r="E28" s="189">
        <v>0</v>
      </c>
      <c r="F28" s="189">
        <v>0</v>
      </c>
      <c r="G28" s="189">
        <v>0</v>
      </c>
      <c r="H28" s="157"/>
      <c r="I28" s="157"/>
    </row>
    <row r="29" spans="1:9" x14ac:dyDescent="0.2">
      <c r="A29" s="264" t="s">
        <v>568</v>
      </c>
      <c r="B29" s="161" t="s">
        <v>543</v>
      </c>
      <c r="C29" s="189">
        <v>0</v>
      </c>
      <c r="D29" s="189">
        <v>0</v>
      </c>
      <c r="E29" s="189">
        <v>0</v>
      </c>
      <c r="F29" s="189">
        <v>0</v>
      </c>
      <c r="G29" s="189">
        <v>0</v>
      </c>
      <c r="H29" s="157"/>
      <c r="I29" s="157"/>
    </row>
    <row r="30" spans="1:9" x14ac:dyDescent="0.2">
      <c r="A30" s="264">
        <v>11</v>
      </c>
      <c r="B30" s="161" t="s">
        <v>544</v>
      </c>
      <c r="C30" s="187">
        <v>7.0000000000000007E-2</v>
      </c>
      <c r="D30" s="187">
        <v>7.0000000000000007E-2</v>
      </c>
      <c r="E30" s="187">
        <v>6.5000000000000002E-2</v>
      </c>
      <c r="F30" s="187">
        <v>6.5000000000000002E-2</v>
      </c>
      <c r="G30" s="187">
        <v>6.5000000000000002E-2</v>
      </c>
      <c r="H30" s="157"/>
      <c r="I30" s="157"/>
    </row>
    <row r="31" spans="1:9" x14ac:dyDescent="0.2">
      <c r="A31" s="264" t="s">
        <v>569</v>
      </c>
      <c r="B31" s="161" t="s">
        <v>545</v>
      </c>
      <c r="C31" s="310">
        <v>0.15500000000000003</v>
      </c>
      <c r="D31" s="307">
        <v>0.15500000000000003</v>
      </c>
      <c r="E31" s="307">
        <v>0.15000000000000002</v>
      </c>
      <c r="F31" s="310">
        <v>0.15000000000000002</v>
      </c>
      <c r="G31" s="310">
        <v>0.15</v>
      </c>
      <c r="H31" s="157"/>
      <c r="I31" s="157"/>
    </row>
    <row r="32" spans="1:9" x14ac:dyDescent="0.2">
      <c r="A32" s="264">
        <v>12</v>
      </c>
      <c r="B32" s="161" t="s">
        <v>546</v>
      </c>
      <c r="C32" s="189">
        <v>0</v>
      </c>
      <c r="D32" s="189">
        <v>0</v>
      </c>
      <c r="E32" s="189">
        <v>0</v>
      </c>
      <c r="F32" s="189">
        <v>0</v>
      </c>
      <c r="G32" s="189">
        <v>0</v>
      </c>
      <c r="H32" s="157"/>
      <c r="I32" s="157"/>
    </row>
    <row r="33" spans="1:9" x14ac:dyDescent="0.2">
      <c r="A33" s="166"/>
      <c r="B33" s="324" t="s">
        <v>340</v>
      </c>
      <c r="C33" s="324"/>
      <c r="D33" s="324"/>
      <c r="E33" s="324"/>
      <c r="F33" s="324"/>
      <c r="G33" s="324"/>
      <c r="H33" s="157"/>
      <c r="I33" s="157"/>
    </row>
    <row r="34" spans="1:9" x14ac:dyDescent="0.2">
      <c r="A34" s="264">
        <v>13</v>
      </c>
      <c r="B34" s="163" t="s">
        <v>547</v>
      </c>
      <c r="C34" s="186">
        <v>124073943.78542283</v>
      </c>
      <c r="D34" s="186">
        <v>121943378.40188479</v>
      </c>
      <c r="E34" s="186">
        <v>116886484.08145525</v>
      </c>
      <c r="F34" s="186">
        <v>118149672.3400836</v>
      </c>
      <c r="G34" s="186">
        <v>122134443.24619907</v>
      </c>
      <c r="H34" s="157"/>
      <c r="I34" s="157"/>
    </row>
    <row r="35" spans="1:9" x14ac:dyDescent="0.2">
      <c r="A35" s="264">
        <v>14</v>
      </c>
      <c r="B35" s="163" t="s">
        <v>548</v>
      </c>
      <c r="C35" s="188">
        <v>4.6391265669264978E-2</v>
      </c>
      <c r="D35" s="188">
        <v>4.6486749433992898E-2</v>
      </c>
      <c r="E35" s="188">
        <v>4.8358748431434777E-2</v>
      </c>
      <c r="F35" s="188">
        <v>4.8109682444304094E-2</v>
      </c>
      <c r="G35" s="188">
        <v>4.6349872469838044E-2</v>
      </c>
      <c r="H35" s="157"/>
      <c r="I35" s="157"/>
    </row>
    <row r="36" spans="1:9" x14ac:dyDescent="0.2">
      <c r="A36" s="166"/>
      <c r="B36" s="324" t="s">
        <v>570</v>
      </c>
      <c r="C36" s="324"/>
      <c r="D36" s="324"/>
      <c r="E36" s="324"/>
      <c r="F36" s="324"/>
      <c r="G36" s="324"/>
      <c r="H36" s="157"/>
      <c r="I36" s="157"/>
    </row>
    <row r="37" spans="1:9" x14ac:dyDescent="0.2">
      <c r="A37" s="265" t="s">
        <v>571</v>
      </c>
      <c r="B37" s="162" t="s">
        <v>572</v>
      </c>
      <c r="C37" s="287">
        <f>'#9'!D43</f>
        <v>0</v>
      </c>
      <c r="D37" s="287">
        <v>0</v>
      </c>
      <c r="E37" s="287">
        <v>0</v>
      </c>
      <c r="F37" s="287">
        <v>0</v>
      </c>
      <c r="G37" s="287">
        <v>0</v>
      </c>
      <c r="H37" s="157"/>
      <c r="I37" s="157"/>
    </row>
    <row r="38" spans="1:9" x14ac:dyDescent="0.2">
      <c r="A38" s="265" t="s">
        <v>573</v>
      </c>
      <c r="B38" s="162" t="s">
        <v>535</v>
      </c>
      <c r="C38" s="287">
        <f>'#9'!D44</f>
        <v>0</v>
      </c>
      <c r="D38" s="287">
        <v>0</v>
      </c>
      <c r="E38" s="287">
        <v>0</v>
      </c>
      <c r="F38" s="287">
        <v>0</v>
      </c>
      <c r="G38" s="287">
        <v>0</v>
      </c>
      <c r="H38" s="157"/>
      <c r="I38" s="157"/>
    </row>
    <row r="39" spans="1:9" x14ac:dyDescent="0.2">
      <c r="A39" s="265" t="s">
        <v>574</v>
      </c>
      <c r="B39" s="162" t="s">
        <v>575</v>
      </c>
      <c r="C39" s="289">
        <v>0.03</v>
      </c>
      <c r="D39" s="287">
        <v>0.03</v>
      </c>
      <c r="E39" s="287">
        <v>0</v>
      </c>
      <c r="F39" s="287">
        <v>0</v>
      </c>
      <c r="G39" s="287">
        <v>0</v>
      </c>
      <c r="H39" s="157"/>
      <c r="I39" s="157"/>
    </row>
    <row r="40" spans="1:9" x14ac:dyDescent="0.2">
      <c r="A40" s="266"/>
      <c r="B40" s="324" t="s">
        <v>576</v>
      </c>
      <c r="C40" s="324"/>
      <c r="D40" s="324"/>
      <c r="E40" s="324"/>
      <c r="F40" s="324"/>
      <c r="G40" s="324"/>
      <c r="H40" s="157"/>
      <c r="I40" s="157"/>
    </row>
    <row r="41" spans="1:9" x14ac:dyDescent="0.2">
      <c r="A41" s="265" t="s">
        <v>577</v>
      </c>
      <c r="B41" s="164" t="s">
        <v>578</v>
      </c>
      <c r="C41" s="288">
        <f>'#9'!D45</f>
        <v>0</v>
      </c>
      <c r="D41" s="288">
        <v>0</v>
      </c>
      <c r="E41" s="288">
        <v>0</v>
      </c>
      <c r="F41" s="288">
        <v>0</v>
      </c>
      <c r="G41" s="288">
        <v>0</v>
      </c>
      <c r="H41" s="157"/>
      <c r="I41" s="157"/>
    </row>
    <row r="42" spans="1:9" x14ac:dyDescent="0.2">
      <c r="A42" s="265" t="s">
        <v>579</v>
      </c>
      <c r="B42" s="161" t="s">
        <v>580</v>
      </c>
      <c r="C42" s="289">
        <v>0.03</v>
      </c>
      <c r="D42" s="288">
        <v>0.03</v>
      </c>
      <c r="E42" s="288">
        <v>0</v>
      </c>
      <c r="F42" s="288">
        <v>0</v>
      </c>
      <c r="G42" s="288">
        <v>0</v>
      </c>
      <c r="H42" s="157"/>
      <c r="I42" s="157"/>
    </row>
    <row r="43" spans="1:9" x14ac:dyDescent="0.2">
      <c r="A43" s="266"/>
      <c r="B43" s="324" t="s">
        <v>549</v>
      </c>
      <c r="C43" s="324"/>
      <c r="D43" s="324"/>
      <c r="E43" s="324"/>
      <c r="F43" s="324"/>
      <c r="G43" s="324"/>
      <c r="H43" s="157"/>
      <c r="I43" s="157"/>
    </row>
    <row r="44" spans="1:9" x14ac:dyDescent="0.2">
      <c r="A44" s="264">
        <v>15</v>
      </c>
      <c r="B44" s="163" t="s">
        <v>550</v>
      </c>
      <c r="C44" s="210">
        <v>2270472.378404391</v>
      </c>
      <c r="D44" s="210">
        <v>3165907.7340260423</v>
      </c>
      <c r="E44" s="210">
        <v>2469989.1146204951</v>
      </c>
      <c r="F44" s="210">
        <v>4249201.6785439262</v>
      </c>
      <c r="G44" s="210">
        <v>9876762.576219704</v>
      </c>
      <c r="H44" s="157"/>
      <c r="I44" s="157"/>
    </row>
    <row r="45" spans="1:9" x14ac:dyDescent="0.2">
      <c r="A45" s="264" t="s">
        <v>581</v>
      </c>
      <c r="B45" s="163" t="s">
        <v>582</v>
      </c>
      <c r="C45" s="210">
        <v>3886063.6752199722</v>
      </c>
      <c r="D45" s="210">
        <v>4216905.0612938469</v>
      </c>
      <c r="E45" s="210">
        <v>3237437.3677986492</v>
      </c>
      <c r="F45" s="210">
        <v>5064570.4143576529</v>
      </c>
      <c r="G45" s="210">
        <v>11095357.750846341</v>
      </c>
      <c r="H45" s="157"/>
      <c r="I45" s="157"/>
    </row>
    <row r="46" spans="1:9" x14ac:dyDescent="0.2">
      <c r="A46" s="264" t="s">
        <v>583</v>
      </c>
      <c r="B46" s="163" t="s">
        <v>584</v>
      </c>
      <c r="C46" s="210">
        <v>2415250.6718315566</v>
      </c>
      <c r="D46" s="210">
        <v>1258141.1601510854</v>
      </c>
      <c r="E46" s="210">
        <v>926076.91733741376</v>
      </c>
      <c r="F46" s="210">
        <v>939639.54200435954</v>
      </c>
      <c r="G46" s="210">
        <v>1497723.0942990738</v>
      </c>
    </row>
    <row r="47" spans="1:9" x14ac:dyDescent="0.2">
      <c r="A47" s="264">
        <v>16</v>
      </c>
      <c r="B47" s="163" t="s">
        <v>551</v>
      </c>
      <c r="C47" s="210">
        <v>1470813.0033884156</v>
      </c>
      <c r="D47" s="210">
        <v>2958763.9011427616</v>
      </c>
      <c r="E47" s="210">
        <v>2311360.4504612354</v>
      </c>
      <c r="F47" s="210">
        <v>4124930.8723532935</v>
      </c>
      <c r="G47" s="210">
        <v>9597634.656547267</v>
      </c>
    </row>
    <row r="48" spans="1:9" x14ac:dyDescent="0.2">
      <c r="A48" s="264">
        <v>17</v>
      </c>
      <c r="B48" s="163" t="s">
        <v>552</v>
      </c>
      <c r="C48" s="211">
        <v>1.5436852769004243</v>
      </c>
      <c r="D48" s="211">
        <v>1.0700102609752931</v>
      </c>
      <c r="E48" s="211">
        <v>1.0686299984615577</v>
      </c>
      <c r="F48" s="211">
        <v>1.0301267609170226</v>
      </c>
      <c r="G48" s="211">
        <v>1.0290829907223049</v>
      </c>
    </row>
    <row r="49" spans="1:7" x14ac:dyDescent="0.2">
      <c r="A49" s="266"/>
      <c r="B49" s="324" t="s">
        <v>553</v>
      </c>
      <c r="C49" s="324"/>
      <c r="D49" s="324"/>
      <c r="E49" s="324"/>
      <c r="F49" s="324"/>
      <c r="G49" s="324"/>
    </row>
    <row r="50" spans="1:7" x14ac:dyDescent="0.2">
      <c r="A50" s="264">
        <v>18</v>
      </c>
      <c r="B50" s="163" t="s">
        <v>554</v>
      </c>
      <c r="C50" s="210">
        <v>101056968.45186807</v>
      </c>
      <c r="D50" s="210">
        <v>103150286.50653897</v>
      </c>
      <c r="E50" s="210">
        <v>99788363.583107755</v>
      </c>
      <c r="F50" s="210">
        <v>103026666</v>
      </c>
      <c r="G50" s="210">
        <v>98299745</v>
      </c>
    </row>
    <row r="51" spans="1:7" x14ac:dyDescent="0.2">
      <c r="A51" s="264">
        <v>19</v>
      </c>
      <c r="B51" s="163" t="s">
        <v>555</v>
      </c>
      <c r="C51" s="210">
        <v>89221299.585438699</v>
      </c>
      <c r="D51" s="210">
        <v>88947318.307953119</v>
      </c>
      <c r="E51" s="210">
        <v>104971503.87793177</v>
      </c>
      <c r="F51" s="210">
        <v>104130217</v>
      </c>
      <c r="G51" s="210">
        <v>100621463</v>
      </c>
    </row>
    <row r="52" spans="1:7" x14ac:dyDescent="0.2">
      <c r="A52" s="264">
        <v>20</v>
      </c>
      <c r="B52" s="163" t="s">
        <v>556</v>
      </c>
      <c r="C52" s="211">
        <v>1.132655194683591</v>
      </c>
      <c r="D52" s="211">
        <v>1.1596784306572614</v>
      </c>
      <c r="E52" s="211">
        <v>0.95062335868931302</v>
      </c>
      <c r="F52" s="211">
        <v>0.98939999999999995</v>
      </c>
      <c r="G52" s="211">
        <v>0.97689999999999999</v>
      </c>
    </row>
  </sheetData>
  <mergeCells count="11">
    <mergeCell ref="B40:G40"/>
    <mergeCell ref="B43:G43"/>
    <mergeCell ref="B49:G49"/>
    <mergeCell ref="A1:D2"/>
    <mergeCell ref="B8:G8"/>
    <mergeCell ref="B12:G12"/>
    <mergeCell ref="B14:G14"/>
    <mergeCell ref="B18:G18"/>
    <mergeCell ref="B23:G23"/>
    <mergeCell ref="B33:G33"/>
    <mergeCell ref="B36:G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W50"/>
  <sheetViews>
    <sheetView showGridLines="0" zoomScaleNormal="100" workbookViewId="0">
      <selection activeCell="H37" sqref="H37"/>
    </sheetView>
  </sheetViews>
  <sheetFormatPr baseColWidth="10" defaultRowHeight="14.25" x14ac:dyDescent="0.2"/>
  <cols>
    <col min="1" max="1" width="10" style="77" customWidth="1"/>
    <col min="2" max="2" width="73.109375" style="77" customWidth="1"/>
    <col min="3" max="11" width="20" style="77" customWidth="1"/>
  </cols>
  <sheetData>
    <row r="1" spans="1:23" ht="14.25" customHeight="1" x14ac:dyDescent="0.2">
      <c r="A1" s="325" t="s">
        <v>425</v>
      </c>
      <c r="B1" s="325"/>
      <c r="C1" s="325"/>
      <c r="D1" s="325"/>
      <c r="E1" s="325"/>
      <c r="F1" s="325"/>
      <c r="G1" s="325"/>
      <c r="H1" s="325"/>
      <c r="I1" s="325"/>
      <c r="J1" s="325"/>
      <c r="K1" s="325"/>
      <c r="L1" s="325"/>
      <c r="M1" s="325"/>
      <c r="N1" s="325"/>
      <c r="O1" s="325"/>
      <c r="P1" s="325"/>
      <c r="Q1" s="325"/>
      <c r="R1" s="325"/>
      <c r="S1" s="325"/>
      <c r="T1" s="325"/>
      <c r="U1" s="325"/>
      <c r="V1" s="325"/>
      <c r="W1" s="325"/>
    </row>
    <row r="2" spans="1:23" ht="14.25" customHeight="1" x14ac:dyDescent="0.2">
      <c r="A2" s="325"/>
      <c r="B2" s="325"/>
      <c r="C2" s="325"/>
      <c r="D2" s="325"/>
      <c r="E2" s="325"/>
      <c r="F2" s="325"/>
      <c r="G2" s="325"/>
      <c r="H2" s="325"/>
      <c r="I2" s="325"/>
      <c r="J2" s="325"/>
      <c r="K2" s="325"/>
      <c r="L2" s="325"/>
      <c r="M2" s="325"/>
      <c r="N2" s="325"/>
      <c r="O2" s="325"/>
      <c r="P2" s="325"/>
      <c r="Q2" s="325"/>
      <c r="R2" s="325"/>
      <c r="S2" s="325"/>
      <c r="T2" s="325"/>
      <c r="U2" s="325"/>
      <c r="V2" s="325"/>
      <c r="W2" s="325"/>
    </row>
    <row r="3" spans="1:23" x14ac:dyDescent="0.2">
      <c r="A3" s="257" t="s">
        <v>664</v>
      </c>
      <c r="B3" s="258"/>
      <c r="C3" s="15"/>
      <c r="D3" s="15"/>
      <c r="E3" s="15"/>
      <c r="F3" s="15"/>
      <c r="G3" s="15"/>
      <c r="H3" s="15"/>
      <c r="I3" s="15"/>
      <c r="J3" s="15"/>
      <c r="K3" s="15"/>
    </row>
    <row r="4" spans="1:23" x14ac:dyDescent="0.2">
      <c r="A4" s="15"/>
      <c r="B4" s="15"/>
      <c r="C4" s="15"/>
      <c r="D4" s="15"/>
      <c r="E4" s="15"/>
      <c r="F4" s="15"/>
      <c r="G4" s="15"/>
      <c r="H4" s="15"/>
      <c r="I4" s="15"/>
      <c r="J4" s="15"/>
      <c r="K4" s="15"/>
    </row>
    <row r="5" spans="1:23" x14ac:dyDescent="0.2">
      <c r="B5" s="15"/>
      <c r="C5" s="15"/>
      <c r="D5" s="15"/>
      <c r="E5" s="15"/>
      <c r="F5" s="15"/>
      <c r="G5" s="15"/>
      <c r="H5" s="15"/>
      <c r="I5" s="15"/>
      <c r="J5" s="15"/>
      <c r="K5" s="15"/>
    </row>
    <row r="6" spans="1:23" x14ac:dyDescent="0.2">
      <c r="A6" s="129">
        <f>'Table of contents'!E10</f>
        <v>44834</v>
      </c>
      <c r="B6" s="15"/>
      <c r="C6" s="15"/>
      <c r="D6" s="15"/>
      <c r="E6" s="15"/>
      <c r="F6" s="15"/>
      <c r="G6" s="15"/>
      <c r="H6" s="15"/>
      <c r="I6" s="15"/>
      <c r="J6" s="15"/>
      <c r="K6" s="15"/>
    </row>
    <row r="7" spans="1:23" x14ac:dyDescent="0.2">
      <c r="A7" s="118" t="s">
        <v>423</v>
      </c>
      <c r="B7" s="119"/>
      <c r="C7" s="119"/>
      <c r="D7" s="119"/>
      <c r="E7" s="119"/>
      <c r="F7" s="119"/>
      <c r="G7" s="119"/>
      <c r="H7" s="119"/>
      <c r="I7" s="120"/>
      <c r="J7" s="120"/>
    </row>
    <row r="8" spans="1:23" x14ac:dyDescent="0.2">
      <c r="A8" s="3">
        <v>1</v>
      </c>
      <c r="B8" s="78" t="s">
        <v>0</v>
      </c>
      <c r="C8" s="79" t="s">
        <v>1</v>
      </c>
      <c r="D8" s="79" t="s">
        <v>1</v>
      </c>
      <c r="E8" s="79" t="s">
        <v>1</v>
      </c>
      <c r="F8" s="79" t="s">
        <v>1</v>
      </c>
      <c r="G8" s="79" t="s">
        <v>1</v>
      </c>
      <c r="H8" s="79" t="s">
        <v>1</v>
      </c>
      <c r="I8" s="84" t="s">
        <v>1</v>
      </c>
      <c r="J8" s="84" t="s">
        <v>1</v>
      </c>
      <c r="L8" s="1"/>
      <c r="M8" s="1"/>
    </row>
    <row r="9" spans="1:23" x14ac:dyDescent="0.2">
      <c r="A9" s="3">
        <v>2</v>
      </c>
      <c r="B9" s="78" t="s">
        <v>2</v>
      </c>
      <c r="C9" s="273" t="s">
        <v>5</v>
      </c>
      <c r="D9" s="273" t="s">
        <v>3</v>
      </c>
      <c r="E9" s="273" t="s">
        <v>679</v>
      </c>
      <c r="F9" s="273" t="s">
        <v>683</v>
      </c>
      <c r="G9" s="273" t="s">
        <v>483</v>
      </c>
      <c r="H9" s="273" t="s">
        <v>4</v>
      </c>
      <c r="I9" s="273" t="s">
        <v>433</v>
      </c>
      <c r="J9" s="273" t="s">
        <v>687</v>
      </c>
      <c r="L9" s="1"/>
      <c r="M9" s="1"/>
    </row>
    <row r="10" spans="1:23" x14ac:dyDescent="0.2">
      <c r="A10" s="66">
        <v>3</v>
      </c>
      <c r="B10" s="80" t="s">
        <v>6</v>
      </c>
      <c r="C10" s="81" t="s">
        <v>7</v>
      </c>
      <c r="D10" s="81" t="s">
        <v>7</v>
      </c>
      <c r="E10" s="81" t="s">
        <v>7</v>
      </c>
      <c r="F10" s="81" t="s">
        <v>7</v>
      </c>
      <c r="G10" s="81" t="s">
        <v>7</v>
      </c>
      <c r="H10" s="81" t="s">
        <v>7</v>
      </c>
      <c r="I10" s="81" t="s">
        <v>7</v>
      </c>
      <c r="J10" s="81" t="s">
        <v>7</v>
      </c>
      <c r="L10" s="1"/>
      <c r="M10" s="1"/>
    </row>
    <row r="11" spans="1:23" ht="15" customHeight="1" x14ac:dyDescent="0.2">
      <c r="A11" s="51" t="s">
        <v>438</v>
      </c>
      <c r="B11" s="51" t="s">
        <v>8</v>
      </c>
      <c r="C11" s="82"/>
      <c r="D11" s="82"/>
      <c r="E11" s="82"/>
      <c r="F11" s="82"/>
      <c r="G11" s="82"/>
      <c r="H11" s="82"/>
      <c r="I11" s="121"/>
      <c r="J11" s="121"/>
      <c r="L11" s="1"/>
      <c r="M11" s="1"/>
    </row>
    <row r="12" spans="1:23" x14ac:dyDescent="0.2">
      <c r="A12" s="48">
        <v>4</v>
      </c>
      <c r="B12" s="83" t="s">
        <v>9</v>
      </c>
      <c r="C12" s="84" t="s">
        <v>10</v>
      </c>
      <c r="D12" s="84" t="s">
        <v>10</v>
      </c>
      <c r="E12" s="84" t="s">
        <v>10</v>
      </c>
      <c r="F12" s="84" t="s">
        <v>10</v>
      </c>
      <c r="G12" s="84" t="s">
        <v>11</v>
      </c>
      <c r="H12" s="84" t="s">
        <v>11</v>
      </c>
      <c r="I12" s="84" t="s">
        <v>11</v>
      </c>
      <c r="J12" s="84" t="s">
        <v>11</v>
      </c>
      <c r="L12" s="1"/>
      <c r="M12" s="1"/>
    </row>
    <row r="13" spans="1:23" x14ac:dyDescent="0.2">
      <c r="A13" s="47">
        <v>5</v>
      </c>
      <c r="B13" s="78" t="s">
        <v>12</v>
      </c>
      <c r="C13" s="79" t="s">
        <v>10</v>
      </c>
      <c r="D13" s="79" t="s">
        <v>10</v>
      </c>
      <c r="E13" s="79" t="s">
        <v>10</v>
      </c>
      <c r="F13" s="79" t="s">
        <v>10</v>
      </c>
      <c r="G13" s="79" t="s">
        <v>11</v>
      </c>
      <c r="H13" s="79" t="s">
        <v>11</v>
      </c>
      <c r="I13" s="79" t="s">
        <v>11</v>
      </c>
      <c r="J13" s="79" t="s">
        <v>11</v>
      </c>
      <c r="L13" s="1"/>
      <c r="M13" s="1"/>
    </row>
    <row r="14" spans="1:23" x14ac:dyDescent="0.2">
      <c r="A14" s="47">
        <v>6</v>
      </c>
      <c r="B14" s="78" t="s">
        <v>13</v>
      </c>
      <c r="C14" s="79" t="s">
        <v>14</v>
      </c>
      <c r="D14" s="79" t="s">
        <v>14</v>
      </c>
      <c r="E14" s="79" t="s">
        <v>14</v>
      </c>
      <c r="F14" s="79" t="s">
        <v>14</v>
      </c>
      <c r="G14" s="79" t="s">
        <v>14</v>
      </c>
      <c r="H14" s="79" t="s">
        <v>14</v>
      </c>
      <c r="I14" s="79" t="s">
        <v>14</v>
      </c>
      <c r="J14" s="79" t="s">
        <v>14</v>
      </c>
      <c r="L14" s="1"/>
      <c r="M14" s="1"/>
    </row>
    <row r="15" spans="1:23" x14ac:dyDescent="0.2">
      <c r="A15" s="47">
        <v>7</v>
      </c>
      <c r="B15" s="78" t="s">
        <v>15</v>
      </c>
      <c r="C15" s="79" t="s">
        <v>16</v>
      </c>
      <c r="D15" s="79" t="s">
        <v>16</v>
      </c>
      <c r="E15" s="79" t="s">
        <v>16</v>
      </c>
      <c r="F15" s="79" t="s">
        <v>16</v>
      </c>
      <c r="G15" s="79" t="s">
        <v>17</v>
      </c>
      <c r="H15" s="79" t="s">
        <v>17</v>
      </c>
      <c r="I15" s="79" t="s">
        <v>17</v>
      </c>
      <c r="J15" s="79" t="s">
        <v>17</v>
      </c>
      <c r="L15" s="1"/>
      <c r="M15" s="1"/>
    </row>
    <row r="16" spans="1:23" x14ac:dyDescent="0.2">
      <c r="A16" s="47">
        <v>8</v>
      </c>
      <c r="B16" s="78" t="s">
        <v>18</v>
      </c>
      <c r="C16" s="79">
        <v>275</v>
      </c>
      <c r="D16" s="79">
        <v>200</v>
      </c>
      <c r="E16" s="79">
        <v>100</v>
      </c>
      <c r="F16" s="79">
        <v>200</v>
      </c>
      <c r="G16" s="79">
        <v>150</v>
      </c>
      <c r="H16" s="79">
        <v>325</v>
      </c>
      <c r="I16" s="79">
        <v>250</v>
      </c>
      <c r="J16" s="79">
        <v>375</v>
      </c>
      <c r="L16" s="1"/>
      <c r="M16" s="1"/>
    </row>
    <row r="17" spans="1:18" x14ac:dyDescent="0.2">
      <c r="A17" s="47">
        <v>9</v>
      </c>
      <c r="B17" s="78" t="s">
        <v>19</v>
      </c>
      <c r="C17" s="79">
        <v>275</v>
      </c>
      <c r="D17" s="79">
        <v>200</v>
      </c>
      <c r="E17" s="79">
        <v>100</v>
      </c>
      <c r="F17" s="79">
        <v>200</v>
      </c>
      <c r="G17" s="79">
        <v>150</v>
      </c>
      <c r="H17" s="79">
        <v>325</v>
      </c>
      <c r="I17" s="79">
        <v>250</v>
      </c>
      <c r="J17" s="79">
        <v>375</v>
      </c>
      <c r="L17" s="1"/>
      <c r="M17" s="1"/>
    </row>
    <row r="18" spans="1:18" x14ac:dyDescent="0.2">
      <c r="A18" s="47" t="s">
        <v>20</v>
      </c>
      <c r="B18" s="78" t="s">
        <v>21</v>
      </c>
      <c r="C18" s="79">
        <v>100</v>
      </c>
      <c r="D18" s="79">
        <v>100</v>
      </c>
      <c r="E18" s="79">
        <v>100</v>
      </c>
      <c r="F18" s="79">
        <v>100</v>
      </c>
      <c r="G18" s="79">
        <v>100</v>
      </c>
      <c r="H18" s="79">
        <v>100</v>
      </c>
      <c r="I18" s="79">
        <v>100</v>
      </c>
      <c r="J18" s="79">
        <v>100</v>
      </c>
      <c r="L18" s="1"/>
      <c r="M18" s="1"/>
    </row>
    <row r="19" spans="1:18" x14ac:dyDescent="0.2">
      <c r="A19" s="47" t="s">
        <v>22</v>
      </c>
      <c r="B19" s="78" t="s">
        <v>23</v>
      </c>
      <c r="C19" s="79">
        <v>100</v>
      </c>
      <c r="D19" s="79">
        <v>100</v>
      </c>
      <c r="E19" s="79">
        <v>100</v>
      </c>
      <c r="F19" s="79">
        <v>100</v>
      </c>
      <c r="G19" s="79">
        <v>100</v>
      </c>
      <c r="H19" s="79">
        <v>100</v>
      </c>
      <c r="I19" s="79">
        <v>100</v>
      </c>
      <c r="J19" s="79">
        <v>100</v>
      </c>
      <c r="L19" s="1"/>
      <c r="M19" s="1"/>
    </row>
    <row r="20" spans="1:18" x14ac:dyDescent="0.2">
      <c r="A20" s="47">
        <v>10</v>
      </c>
      <c r="B20" s="78" t="s">
        <v>24</v>
      </c>
      <c r="C20" s="79" t="s">
        <v>25</v>
      </c>
      <c r="D20" s="79" t="s">
        <v>25</v>
      </c>
      <c r="E20" s="79" t="s">
        <v>25</v>
      </c>
      <c r="F20" s="79" t="s">
        <v>25</v>
      </c>
      <c r="G20" s="79" t="s">
        <v>26</v>
      </c>
      <c r="H20" s="79" t="s">
        <v>26</v>
      </c>
      <c r="I20" s="79" t="s">
        <v>26</v>
      </c>
      <c r="J20" s="79" t="s">
        <v>26</v>
      </c>
      <c r="L20" s="1"/>
      <c r="M20" s="1"/>
    </row>
    <row r="21" spans="1:18" x14ac:dyDescent="0.2">
      <c r="A21" s="47">
        <v>11</v>
      </c>
      <c r="B21" s="78" t="s">
        <v>27</v>
      </c>
      <c r="C21" s="394" t="s">
        <v>29</v>
      </c>
      <c r="D21" s="393" t="s">
        <v>28</v>
      </c>
      <c r="E21" s="393" t="s">
        <v>680</v>
      </c>
      <c r="F21" s="395" t="s">
        <v>688</v>
      </c>
      <c r="G21" s="393" t="s">
        <v>480</v>
      </c>
      <c r="H21" s="393" t="s">
        <v>28</v>
      </c>
      <c r="I21" s="395" t="s">
        <v>434</v>
      </c>
      <c r="J21" s="395" t="s">
        <v>689</v>
      </c>
      <c r="L21" s="1"/>
      <c r="M21" s="1"/>
    </row>
    <row r="22" spans="1:18" x14ac:dyDescent="0.2">
      <c r="A22" s="47">
        <v>12</v>
      </c>
      <c r="B22" s="78" t="s">
        <v>30</v>
      </c>
      <c r="C22" s="79" t="s">
        <v>31</v>
      </c>
      <c r="D22" s="79" t="s">
        <v>31</v>
      </c>
      <c r="E22" s="79" t="s">
        <v>31</v>
      </c>
      <c r="F22" s="79" t="s">
        <v>31</v>
      </c>
      <c r="G22" s="79" t="s">
        <v>32</v>
      </c>
      <c r="H22" s="79" t="s">
        <v>32</v>
      </c>
      <c r="I22" s="79" t="s">
        <v>32</v>
      </c>
      <c r="J22" s="79" t="s">
        <v>32</v>
      </c>
      <c r="L22" s="1"/>
      <c r="M22" s="1"/>
    </row>
    <row r="23" spans="1:18" x14ac:dyDescent="0.2">
      <c r="A23" s="47">
        <v>13</v>
      </c>
      <c r="B23" s="78" t="s">
        <v>33</v>
      </c>
      <c r="C23" s="79" t="s">
        <v>31</v>
      </c>
      <c r="D23" s="79" t="s">
        <v>31</v>
      </c>
      <c r="E23" s="79" t="s">
        <v>31</v>
      </c>
      <c r="F23" s="79" t="s">
        <v>31</v>
      </c>
      <c r="G23" s="393" t="s">
        <v>481</v>
      </c>
      <c r="H23" s="79" t="s">
        <v>34</v>
      </c>
      <c r="I23" s="79" t="s">
        <v>435</v>
      </c>
      <c r="J23" s="395" t="s">
        <v>690</v>
      </c>
      <c r="L23" s="1"/>
      <c r="M23" s="1"/>
    </row>
    <row r="24" spans="1:18" x14ac:dyDescent="0.2">
      <c r="A24" s="47">
        <v>14</v>
      </c>
      <c r="B24" s="78" t="s">
        <v>35</v>
      </c>
      <c r="C24" s="79" t="s">
        <v>36</v>
      </c>
      <c r="D24" s="79" t="s">
        <v>36</v>
      </c>
      <c r="E24" s="79" t="s">
        <v>36</v>
      </c>
      <c r="F24" s="79" t="s">
        <v>36</v>
      </c>
      <c r="G24" s="79" t="s">
        <v>36</v>
      </c>
      <c r="H24" s="79" t="s">
        <v>36</v>
      </c>
      <c r="I24" s="79" t="s">
        <v>36</v>
      </c>
      <c r="J24" s="79" t="s">
        <v>36</v>
      </c>
      <c r="L24" s="1"/>
      <c r="M24" s="1"/>
    </row>
    <row r="25" spans="1:18" ht="183.75" customHeight="1" x14ac:dyDescent="0.2">
      <c r="A25" s="47">
        <v>15</v>
      </c>
      <c r="B25" s="78" t="s">
        <v>37</v>
      </c>
      <c r="C25" s="79" t="s">
        <v>40</v>
      </c>
      <c r="D25" s="79" t="s">
        <v>38</v>
      </c>
      <c r="E25" s="79" t="s">
        <v>685</v>
      </c>
      <c r="F25" s="79" t="s">
        <v>684</v>
      </c>
      <c r="G25" s="79" t="s">
        <v>482</v>
      </c>
      <c r="H25" s="79" t="s">
        <v>39</v>
      </c>
      <c r="I25" s="79" t="s">
        <v>436</v>
      </c>
      <c r="J25" s="79" t="s">
        <v>691</v>
      </c>
      <c r="L25" s="1"/>
      <c r="M25" s="1"/>
    </row>
    <row r="26" spans="1:18" ht="25.5" x14ac:dyDescent="0.2">
      <c r="A26" s="67">
        <v>16</v>
      </c>
      <c r="B26" s="80" t="s">
        <v>41</v>
      </c>
      <c r="C26" s="81" t="s">
        <v>42</v>
      </c>
      <c r="D26" s="81" t="s">
        <v>42</v>
      </c>
      <c r="E26" s="81" t="s">
        <v>42</v>
      </c>
      <c r="F26" s="81" t="s">
        <v>42</v>
      </c>
      <c r="G26" s="81" t="s">
        <v>42</v>
      </c>
      <c r="H26" s="81" t="s">
        <v>42</v>
      </c>
      <c r="I26" s="81" t="s">
        <v>42</v>
      </c>
      <c r="J26" s="81" t="s">
        <v>42</v>
      </c>
      <c r="L26" s="1"/>
      <c r="M26" s="4"/>
    </row>
    <row r="27" spans="1:18" ht="14.25" customHeight="1" x14ac:dyDescent="0.2">
      <c r="A27" s="85" t="s">
        <v>43</v>
      </c>
      <c r="B27" s="51"/>
      <c r="C27" s="82"/>
      <c r="D27" s="82"/>
      <c r="E27" s="82"/>
      <c r="F27" s="82"/>
      <c r="G27" s="82"/>
      <c r="H27" s="82"/>
      <c r="I27" s="121"/>
      <c r="J27" s="121"/>
    </row>
    <row r="28" spans="1:18" x14ac:dyDescent="0.2">
      <c r="A28" s="48">
        <v>17</v>
      </c>
      <c r="B28" s="83" t="s">
        <v>44</v>
      </c>
      <c r="C28" s="84" t="s">
        <v>45</v>
      </c>
      <c r="D28" s="84" t="s">
        <v>45</v>
      </c>
      <c r="E28" s="84" t="s">
        <v>45</v>
      </c>
      <c r="F28" s="84" t="s">
        <v>45</v>
      </c>
      <c r="G28" s="84" t="s">
        <v>45</v>
      </c>
      <c r="H28" s="84" t="s">
        <v>45</v>
      </c>
      <c r="I28" s="84" t="s">
        <v>45</v>
      </c>
      <c r="J28" s="84" t="s">
        <v>45</v>
      </c>
      <c r="L28" s="1"/>
      <c r="M28" s="1"/>
      <c r="N28" s="1"/>
      <c r="O28" s="1"/>
      <c r="P28" s="1"/>
      <c r="Q28" s="1"/>
      <c r="R28" s="1"/>
    </row>
    <row r="29" spans="1:18" ht="25.5" x14ac:dyDescent="0.2">
      <c r="A29" s="47">
        <v>18</v>
      </c>
      <c r="B29" s="78" t="s">
        <v>46</v>
      </c>
      <c r="C29" s="79" t="s">
        <v>49</v>
      </c>
      <c r="D29" s="79" t="s">
        <v>47</v>
      </c>
      <c r="E29" s="79" t="s">
        <v>47</v>
      </c>
      <c r="F29" s="79" t="s">
        <v>686</v>
      </c>
      <c r="G29" s="79" t="s">
        <v>484</v>
      </c>
      <c r="H29" s="79" t="s">
        <v>48</v>
      </c>
      <c r="I29" s="79" t="s">
        <v>437</v>
      </c>
      <c r="J29" s="79" t="s">
        <v>692</v>
      </c>
      <c r="L29" s="1"/>
      <c r="M29" s="1"/>
      <c r="N29" s="1"/>
      <c r="O29" s="1"/>
      <c r="P29" s="1"/>
      <c r="Q29" s="1"/>
      <c r="R29" s="1"/>
    </row>
    <row r="30" spans="1:18" x14ac:dyDescent="0.2">
      <c r="A30" s="47">
        <v>19</v>
      </c>
      <c r="B30" s="78" t="s">
        <v>50</v>
      </c>
      <c r="C30" s="79" t="s">
        <v>51</v>
      </c>
      <c r="D30" s="79" t="s">
        <v>51</v>
      </c>
      <c r="E30" s="79" t="s">
        <v>51</v>
      </c>
      <c r="F30" s="79" t="s">
        <v>51</v>
      </c>
      <c r="G30" s="79" t="s">
        <v>51</v>
      </c>
      <c r="H30" s="79" t="s">
        <v>51</v>
      </c>
      <c r="I30" s="79" t="s">
        <v>51</v>
      </c>
      <c r="J30" s="79" t="s">
        <v>51</v>
      </c>
      <c r="L30" s="1"/>
      <c r="M30" s="1"/>
      <c r="N30" s="1"/>
      <c r="O30" s="1"/>
      <c r="P30" s="1"/>
      <c r="Q30" s="1"/>
      <c r="R30" s="1"/>
    </row>
    <row r="31" spans="1:18" x14ac:dyDescent="0.2">
      <c r="A31" s="47" t="s">
        <v>52</v>
      </c>
      <c r="B31" s="78" t="s">
        <v>53</v>
      </c>
      <c r="C31" s="79" t="s">
        <v>54</v>
      </c>
      <c r="D31" s="79" t="s">
        <v>54</v>
      </c>
      <c r="E31" s="79" t="s">
        <v>54</v>
      </c>
      <c r="F31" s="79" t="s">
        <v>54</v>
      </c>
      <c r="G31" s="79" t="s">
        <v>54</v>
      </c>
      <c r="H31" s="79" t="s">
        <v>54</v>
      </c>
      <c r="I31" s="79" t="s">
        <v>54</v>
      </c>
      <c r="J31" s="79" t="s">
        <v>54</v>
      </c>
      <c r="L31" s="1"/>
      <c r="M31" s="1"/>
      <c r="N31" s="1"/>
      <c r="O31" s="1"/>
      <c r="P31" s="1"/>
      <c r="Q31" s="1"/>
      <c r="R31" s="1"/>
    </row>
    <row r="32" spans="1:18" x14ac:dyDescent="0.2">
      <c r="A32" s="47" t="s">
        <v>55</v>
      </c>
      <c r="B32" s="78" t="s">
        <v>56</v>
      </c>
      <c r="C32" s="79" t="s">
        <v>54</v>
      </c>
      <c r="D32" s="79" t="s">
        <v>54</v>
      </c>
      <c r="E32" s="79" t="s">
        <v>54</v>
      </c>
      <c r="F32" s="79" t="s">
        <v>54</v>
      </c>
      <c r="G32" s="79" t="s">
        <v>54</v>
      </c>
      <c r="H32" s="79" t="s">
        <v>54</v>
      </c>
      <c r="I32" s="79" t="s">
        <v>54</v>
      </c>
      <c r="J32" s="79" t="s">
        <v>54</v>
      </c>
      <c r="L32" s="1"/>
      <c r="M32" s="1"/>
      <c r="N32" s="1"/>
      <c r="O32" s="1"/>
      <c r="P32" s="1"/>
      <c r="Q32" s="1"/>
      <c r="R32" s="1"/>
    </row>
    <row r="33" spans="1:18" x14ac:dyDescent="0.2">
      <c r="A33" s="47">
        <v>21</v>
      </c>
      <c r="B33" s="78" t="s">
        <v>57</v>
      </c>
      <c r="C33" s="79" t="s">
        <v>51</v>
      </c>
      <c r="D33" s="79" t="s">
        <v>51</v>
      </c>
      <c r="E33" s="79" t="s">
        <v>51</v>
      </c>
      <c r="F33" s="79" t="s">
        <v>51</v>
      </c>
      <c r="G33" s="79" t="s">
        <v>51</v>
      </c>
      <c r="H33" s="79" t="s">
        <v>51</v>
      </c>
      <c r="I33" s="79" t="s">
        <v>51</v>
      </c>
      <c r="J33" s="79" t="s">
        <v>51</v>
      </c>
      <c r="L33" s="1"/>
      <c r="M33" s="1"/>
      <c r="N33" s="1"/>
      <c r="O33" s="1"/>
      <c r="P33" s="1"/>
      <c r="Q33" s="1"/>
      <c r="R33" s="1"/>
    </row>
    <row r="34" spans="1:18" x14ac:dyDescent="0.2">
      <c r="A34" s="47">
        <v>22</v>
      </c>
      <c r="B34" s="78" t="s">
        <v>58</v>
      </c>
      <c r="C34" s="79" t="s">
        <v>36</v>
      </c>
      <c r="D34" s="79" t="s">
        <v>36</v>
      </c>
      <c r="E34" s="79" t="s">
        <v>36</v>
      </c>
      <c r="F34" s="79" t="s">
        <v>36</v>
      </c>
      <c r="G34" s="79" t="s">
        <v>36</v>
      </c>
      <c r="H34" s="79" t="s">
        <v>36</v>
      </c>
      <c r="I34" s="79" t="s">
        <v>36</v>
      </c>
      <c r="J34" s="79" t="s">
        <v>36</v>
      </c>
      <c r="L34" s="1"/>
      <c r="M34" s="1"/>
      <c r="N34" s="1"/>
      <c r="O34" s="1"/>
      <c r="P34" s="1"/>
      <c r="Q34" s="1"/>
      <c r="R34" s="1"/>
    </row>
    <row r="35" spans="1:18" ht="38.25" x14ac:dyDescent="0.2">
      <c r="A35" s="47">
        <v>23</v>
      </c>
      <c r="B35" s="78" t="s">
        <v>59</v>
      </c>
      <c r="C35" s="79" t="s">
        <v>60</v>
      </c>
      <c r="D35" s="79" t="s">
        <v>60</v>
      </c>
      <c r="E35" s="79" t="s">
        <v>60</v>
      </c>
      <c r="F35" s="79" t="s">
        <v>60</v>
      </c>
      <c r="G35" s="79" t="s">
        <v>51</v>
      </c>
      <c r="H35" s="79" t="s">
        <v>51</v>
      </c>
      <c r="I35" s="79" t="s">
        <v>51</v>
      </c>
      <c r="J35" s="79" t="s">
        <v>51</v>
      </c>
      <c r="L35" s="1"/>
      <c r="M35" s="1"/>
      <c r="N35" s="1"/>
      <c r="O35" s="1"/>
      <c r="P35" s="1"/>
      <c r="Q35" s="1"/>
      <c r="R35" s="1"/>
    </row>
    <row r="36" spans="1:18" x14ac:dyDescent="0.2">
      <c r="A36" s="47">
        <v>24</v>
      </c>
      <c r="B36" s="78" t="s">
        <v>61</v>
      </c>
      <c r="C36" s="79" t="s">
        <v>62</v>
      </c>
      <c r="D36" s="79" t="s">
        <v>62</v>
      </c>
      <c r="E36" s="79" t="s">
        <v>62</v>
      </c>
      <c r="F36" s="79" t="s">
        <v>62</v>
      </c>
      <c r="G36" s="79" t="s">
        <v>62</v>
      </c>
      <c r="H36" s="79" t="s">
        <v>62</v>
      </c>
      <c r="I36" s="79" t="s">
        <v>62</v>
      </c>
      <c r="J36" s="79" t="s">
        <v>62</v>
      </c>
      <c r="L36" s="1"/>
      <c r="M36" s="1"/>
      <c r="N36" s="1"/>
      <c r="O36" s="1"/>
      <c r="P36" s="1"/>
      <c r="Q36" s="1"/>
      <c r="R36" s="1"/>
    </row>
    <row r="37" spans="1:18" x14ac:dyDescent="0.2">
      <c r="A37" s="47">
        <v>25</v>
      </c>
      <c r="B37" s="78" t="s">
        <v>63</v>
      </c>
      <c r="C37" s="79" t="s">
        <v>62</v>
      </c>
      <c r="D37" s="79" t="s">
        <v>62</v>
      </c>
      <c r="E37" s="79" t="s">
        <v>62</v>
      </c>
      <c r="F37" s="79" t="s">
        <v>62</v>
      </c>
      <c r="G37" s="79" t="s">
        <v>62</v>
      </c>
      <c r="H37" s="79" t="s">
        <v>62</v>
      </c>
      <c r="I37" s="79" t="s">
        <v>62</v>
      </c>
      <c r="J37" s="79" t="s">
        <v>62</v>
      </c>
      <c r="L37" s="1"/>
      <c r="M37" s="1"/>
      <c r="N37" s="1"/>
      <c r="O37" s="1"/>
      <c r="P37" s="1"/>
      <c r="Q37" s="1"/>
      <c r="R37" s="1"/>
    </row>
    <row r="38" spans="1:18" x14ac:dyDescent="0.2">
      <c r="A38" s="47">
        <v>26</v>
      </c>
      <c r="B38" s="78" t="s">
        <v>64</v>
      </c>
      <c r="C38" s="79" t="s">
        <v>62</v>
      </c>
      <c r="D38" s="79" t="s">
        <v>62</v>
      </c>
      <c r="E38" s="79" t="s">
        <v>62</v>
      </c>
      <c r="F38" s="79" t="s">
        <v>62</v>
      </c>
      <c r="G38" s="79" t="s">
        <v>62</v>
      </c>
      <c r="H38" s="79" t="s">
        <v>62</v>
      </c>
      <c r="I38" s="79" t="s">
        <v>62</v>
      </c>
      <c r="J38" s="79" t="s">
        <v>62</v>
      </c>
      <c r="L38" s="1"/>
      <c r="M38" s="1"/>
      <c r="N38" s="1"/>
      <c r="O38" s="1"/>
      <c r="P38" s="1"/>
      <c r="Q38" s="1"/>
      <c r="R38" s="1"/>
    </row>
    <row r="39" spans="1:18" x14ac:dyDescent="0.2">
      <c r="A39" s="47">
        <v>27</v>
      </c>
      <c r="B39" s="78" t="s">
        <v>65</v>
      </c>
      <c r="C39" s="79" t="s">
        <v>66</v>
      </c>
      <c r="D39" s="79" t="s">
        <v>66</v>
      </c>
      <c r="E39" s="79" t="s">
        <v>66</v>
      </c>
      <c r="F39" s="79" t="s">
        <v>66</v>
      </c>
      <c r="G39" s="79" t="s">
        <v>62</v>
      </c>
      <c r="H39" s="79" t="s">
        <v>62</v>
      </c>
      <c r="I39" s="79" t="s">
        <v>62</v>
      </c>
      <c r="J39" s="79" t="s">
        <v>62</v>
      </c>
      <c r="L39" s="1"/>
      <c r="M39" s="1"/>
      <c r="N39" s="1"/>
      <c r="O39" s="1"/>
      <c r="P39" s="1"/>
      <c r="Q39" s="1"/>
      <c r="R39" s="1"/>
    </row>
    <row r="40" spans="1:18" x14ac:dyDescent="0.2">
      <c r="A40" s="47">
        <v>28</v>
      </c>
      <c r="B40" s="78" t="s">
        <v>67</v>
      </c>
      <c r="C40" s="79" t="s">
        <v>10</v>
      </c>
      <c r="D40" s="79" t="s">
        <v>10</v>
      </c>
      <c r="E40" s="79" t="s">
        <v>10</v>
      </c>
      <c r="F40" s="79" t="s">
        <v>10</v>
      </c>
      <c r="G40" s="79" t="s">
        <v>62</v>
      </c>
      <c r="H40" s="79" t="s">
        <v>62</v>
      </c>
      <c r="I40" s="79" t="s">
        <v>62</v>
      </c>
      <c r="J40" s="79" t="s">
        <v>62</v>
      </c>
      <c r="L40" s="1"/>
      <c r="M40" s="1"/>
      <c r="N40" s="1"/>
      <c r="O40" s="1"/>
      <c r="P40" s="1"/>
      <c r="Q40" s="1"/>
      <c r="R40" s="1"/>
    </row>
    <row r="41" spans="1:18" x14ac:dyDescent="0.2">
      <c r="A41" s="47">
        <v>29</v>
      </c>
      <c r="B41" s="78" t="s">
        <v>68</v>
      </c>
      <c r="C41" s="79" t="s">
        <v>1</v>
      </c>
      <c r="D41" s="79" t="s">
        <v>1</v>
      </c>
      <c r="E41" s="79" t="s">
        <v>1</v>
      </c>
      <c r="F41" s="79" t="s">
        <v>1</v>
      </c>
      <c r="G41" s="79" t="s">
        <v>62</v>
      </c>
      <c r="H41" s="79" t="s">
        <v>62</v>
      </c>
      <c r="I41" s="79" t="s">
        <v>62</v>
      </c>
      <c r="J41" s="79" t="s">
        <v>62</v>
      </c>
      <c r="L41" s="1"/>
      <c r="M41" s="1"/>
      <c r="N41" s="1"/>
      <c r="O41" s="1"/>
      <c r="P41" s="1"/>
      <c r="Q41" s="1"/>
      <c r="R41" s="1"/>
    </row>
    <row r="42" spans="1:18" x14ac:dyDescent="0.2">
      <c r="A42" s="47">
        <v>30</v>
      </c>
      <c r="B42" s="78" t="s">
        <v>69</v>
      </c>
      <c r="C42" s="79" t="s">
        <v>36</v>
      </c>
      <c r="D42" s="79" t="s">
        <v>36</v>
      </c>
      <c r="E42" s="79" t="s">
        <v>36</v>
      </c>
      <c r="F42" s="79" t="s">
        <v>36</v>
      </c>
      <c r="G42" s="79" t="s">
        <v>51</v>
      </c>
      <c r="H42" s="79" t="s">
        <v>51</v>
      </c>
      <c r="I42" s="79" t="s">
        <v>51</v>
      </c>
      <c r="J42" s="79" t="s">
        <v>51</v>
      </c>
      <c r="L42" s="1"/>
      <c r="M42" s="1"/>
      <c r="N42" s="1"/>
      <c r="O42" s="1"/>
      <c r="P42" s="1"/>
      <c r="Q42" s="1"/>
      <c r="R42" s="1"/>
    </row>
    <row r="43" spans="1:18" ht="76.5" x14ac:dyDescent="0.2">
      <c r="A43" s="47">
        <v>31</v>
      </c>
      <c r="B43" s="86" t="s">
        <v>70</v>
      </c>
      <c r="C43" s="79" t="s">
        <v>71</v>
      </c>
      <c r="D43" s="79" t="s">
        <v>71</v>
      </c>
      <c r="E43" s="79" t="s">
        <v>71</v>
      </c>
      <c r="F43" s="79" t="s">
        <v>71</v>
      </c>
      <c r="G43" s="79" t="s">
        <v>62</v>
      </c>
      <c r="H43" s="79" t="s">
        <v>62</v>
      </c>
      <c r="I43" s="79" t="s">
        <v>62</v>
      </c>
      <c r="J43" s="79" t="s">
        <v>62</v>
      </c>
      <c r="L43" s="1"/>
      <c r="M43" s="1"/>
      <c r="N43" s="1"/>
      <c r="O43" s="1"/>
      <c r="P43" s="1"/>
      <c r="Q43" s="1"/>
      <c r="R43" s="1"/>
    </row>
    <row r="44" spans="1:18" x14ac:dyDescent="0.2">
      <c r="A44" s="47">
        <v>32</v>
      </c>
      <c r="B44" s="78" t="s">
        <v>72</v>
      </c>
      <c r="C44" s="79" t="s">
        <v>73</v>
      </c>
      <c r="D44" s="79" t="s">
        <v>73</v>
      </c>
      <c r="E44" s="79" t="s">
        <v>73</v>
      </c>
      <c r="F44" s="79" t="s">
        <v>73</v>
      </c>
      <c r="G44" s="79" t="s">
        <v>62</v>
      </c>
      <c r="H44" s="79" t="s">
        <v>62</v>
      </c>
      <c r="I44" s="79" t="s">
        <v>62</v>
      </c>
      <c r="J44" s="79" t="s">
        <v>62</v>
      </c>
      <c r="L44" s="1"/>
      <c r="M44" s="1"/>
      <c r="N44" s="1"/>
      <c r="O44" s="1"/>
      <c r="P44" s="1"/>
      <c r="Q44" s="1"/>
      <c r="R44" s="1"/>
    </row>
    <row r="45" spans="1:18" x14ac:dyDescent="0.2">
      <c r="A45" s="47">
        <v>33</v>
      </c>
      <c r="B45" s="78" t="s">
        <v>74</v>
      </c>
      <c r="C45" s="79" t="s">
        <v>75</v>
      </c>
      <c r="D45" s="79" t="s">
        <v>75</v>
      </c>
      <c r="E45" s="79" t="s">
        <v>75</v>
      </c>
      <c r="F45" s="79" t="s">
        <v>75</v>
      </c>
      <c r="G45" s="79" t="s">
        <v>62</v>
      </c>
      <c r="H45" s="79" t="s">
        <v>62</v>
      </c>
      <c r="I45" s="79" t="s">
        <v>62</v>
      </c>
      <c r="J45" s="79" t="s">
        <v>62</v>
      </c>
      <c r="L45" s="1"/>
      <c r="M45" s="1"/>
      <c r="N45" s="1"/>
      <c r="O45" s="1"/>
      <c r="P45" s="1"/>
      <c r="Q45" s="1"/>
      <c r="R45" s="1"/>
    </row>
    <row r="46" spans="1:18" x14ac:dyDescent="0.2">
      <c r="A46" s="47">
        <v>34</v>
      </c>
      <c r="B46" s="78" t="s">
        <v>76</v>
      </c>
      <c r="C46" s="79" t="s">
        <v>62</v>
      </c>
      <c r="D46" s="79" t="s">
        <v>62</v>
      </c>
      <c r="E46" s="79" t="s">
        <v>62</v>
      </c>
      <c r="F46" s="79" t="s">
        <v>62</v>
      </c>
      <c r="G46" s="79" t="s">
        <v>62</v>
      </c>
      <c r="H46" s="79" t="s">
        <v>62</v>
      </c>
      <c r="I46" s="79" t="s">
        <v>62</v>
      </c>
      <c r="J46" s="79" t="s">
        <v>62</v>
      </c>
      <c r="L46" s="1"/>
      <c r="M46" s="1"/>
      <c r="N46" s="1"/>
      <c r="O46" s="1"/>
      <c r="P46" s="1"/>
      <c r="Q46" s="1"/>
      <c r="R46" s="1"/>
    </row>
    <row r="47" spans="1:18" ht="25.5" x14ac:dyDescent="0.2">
      <c r="A47" s="47">
        <v>35</v>
      </c>
      <c r="B47" s="78" t="s">
        <v>77</v>
      </c>
      <c r="C47" s="79" t="s">
        <v>11</v>
      </c>
      <c r="D47" s="79" t="s">
        <v>11</v>
      </c>
      <c r="E47" s="79" t="s">
        <v>11</v>
      </c>
      <c r="F47" s="79" t="s">
        <v>11</v>
      </c>
      <c r="G47" s="79" t="s">
        <v>78</v>
      </c>
      <c r="H47" s="79" t="s">
        <v>78</v>
      </c>
      <c r="I47" s="79" t="s">
        <v>78</v>
      </c>
      <c r="J47" s="79" t="s">
        <v>78</v>
      </c>
      <c r="L47" s="1"/>
      <c r="M47" s="1"/>
      <c r="N47" s="1"/>
      <c r="O47" s="1"/>
      <c r="P47" s="1"/>
      <c r="Q47" s="1"/>
      <c r="R47" s="1"/>
    </row>
    <row r="48" spans="1:18" ht="38.25" x14ac:dyDescent="0.2">
      <c r="A48" s="47">
        <v>36</v>
      </c>
      <c r="B48" s="78" t="s">
        <v>79</v>
      </c>
      <c r="C48" s="79" t="s">
        <v>51</v>
      </c>
      <c r="D48" s="79" t="s">
        <v>51</v>
      </c>
      <c r="E48" s="79" t="s">
        <v>51</v>
      </c>
      <c r="F48" s="79" t="s">
        <v>51</v>
      </c>
      <c r="G48" s="79" t="s">
        <v>80</v>
      </c>
      <c r="H48" s="79" t="s">
        <v>80</v>
      </c>
      <c r="I48" s="79" t="s">
        <v>80</v>
      </c>
      <c r="J48" s="79" t="s">
        <v>80</v>
      </c>
      <c r="L48" s="1"/>
      <c r="M48" s="1"/>
      <c r="N48" s="1"/>
      <c r="O48" s="1"/>
      <c r="P48" s="1"/>
      <c r="Q48" s="1"/>
      <c r="R48" s="1"/>
    </row>
    <row r="49" spans="1:18" x14ac:dyDescent="0.2">
      <c r="A49" s="47">
        <v>37</v>
      </c>
      <c r="B49" s="78" t="s">
        <v>81</v>
      </c>
      <c r="C49" s="79" t="s">
        <v>62</v>
      </c>
      <c r="D49" s="79" t="s">
        <v>62</v>
      </c>
      <c r="E49" s="79" t="s">
        <v>62</v>
      </c>
      <c r="F49" s="79" t="s">
        <v>62</v>
      </c>
      <c r="G49" s="79" t="s">
        <v>62</v>
      </c>
      <c r="H49" s="79" t="s">
        <v>62</v>
      </c>
      <c r="I49" s="79" t="s">
        <v>62</v>
      </c>
      <c r="J49" s="79" t="s">
        <v>62</v>
      </c>
      <c r="L49" s="1"/>
      <c r="M49" s="1"/>
      <c r="N49" s="1"/>
      <c r="O49" s="1"/>
      <c r="P49" s="1"/>
      <c r="Q49" s="1"/>
      <c r="R49" s="1"/>
    </row>
    <row r="50" spans="1:18" x14ac:dyDescent="0.2">
      <c r="A50" s="15"/>
      <c r="B50" s="15"/>
      <c r="C50" s="15"/>
      <c r="D50" s="15"/>
      <c r="E50" s="15"/>
      <c r="F50" s="15"/>
      <c r="G50" s="15"/>
      <c r="H50" s="15"/>
      <c r="I50" s="15"/>
      <c r="J50" s="15"/>
      <c r="K50" s="15"/>
    </row>
  </sheetData>
  <mergeCells count="1">
    <mergeCell ref="A1:W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K146"/>
  <sheetViews>
    <sheetView showGridLines="0" zoomScaleNormal="100" workbookViewId="0">
      <selection activeCell="J9" sqref="J9"/>
    </sheetView>
  </sheetViews>
  <sheetFormatPr baseColWidth="10" defaultRowHeight="14.25" x14ac:dyDescent="0.2"/>
  <cols>
    <col min="1" max="1" width="11.77734375" bestFit="1" customWidth="1"/>
    <col min="2" max="2" width="80.21875" customWidth="1"/>
    <col min="3" max="3" width="13.5546875" customWidth="1"/>
    <col min="4" max="4" width="12" style="92" bestFit="1" customWidth="1"/>
    <col min="5" max="5" width="12" style="92" customWidth="1"/>
    <col min="6" max="6" width="17.33203125" bestFit="1" customWidth="1"/>
  </cols>
  <sheetData>
    <row r="1" spans="1:11" x14ac:dyDescent="0.2">
      <c r="A1" s="333" t="s">
        <v>494</v>
      </c>
      <c r="B1" s="334"/>
      <c r="C1" s="334"/>
      <c r="D1" s="334"/>
      <c r="E1" s="334"/>
      <c r="F1" s="334"/>
      <c r="G1" s="334"/>
      <c r="H1" s="334"/>
      <c r="I1" s="334"/>
      <c r="J1" s="334"/>
      <c r="K1" s="334"/>
    </row>
    <row r="2" spans="1:11" x14ac:dyDescent="0.2">
      <c r="A2" s="334"/>
      <c r="B2" s="334"/>
      <c r="C2" s="334"/>
      <c r="D2" s="334"/>
      <c r="E2" s="334"/>
      <c r="F2" s="334"/>
      <c r="G2" s="334"/>
      <c r="H2" s="334"/>
      <c r="I2" s="334"/>
      <c r="J2" s="334"/>
      <c r="K2" s="334"/>
    </row>
    <row r="3" spans="1:11" x14ac:dyDescent="0.2">
      <c r="A3" s="259" t="s">
        <v>663</v>
      </c>
      <c r="B3" s="260"/>
      <c r="C3" s="260"/>
      <c r="D3" s="90"/>
      <c r="E3" s="90"/>
      <c r="F3" s="2"/>
    </row>
    <row r="4" spans="1:11" x14ac:dyDescent="0.2">
      <c r="B4" s="2"/>
      <c r="C4" s="2"/>
      <c r="D4" s="90"/>
      <c r="E4" s="90"/>
      <c r="F4" s="2"/>
    </row>
    <row r="5" spans="1:11" x14ac:dyDescent="0.2">
      <c r="B5" s="2"/>
      <c r="C5" s="2"/>
      <c r="D5" s="90"/>
      <c r="E5" s="90"/>
      <c r="F5" s="2"/>
    </row>
    <row r="6" spans="1:11" x14ac:dyDescent="0.2">
      <c r="A6" s="130"/>
      <c r="B6" s="73"/>
      <c r="C6" s="73"/>
      <c r="D6" s="91"/>
      <c r="E6" s="91"/>
      <c r="F6" s="73"/>
    </row>
    <row r="7" spans="1:11" ht="21.75" customHeight="1" x14ac:dyDescent="0.2">
      <c r="A7" s="72" t="s">
        <v>589</v>
      </c>
      <c r="C7" s="130">
        <v>44834</v>
      </c>
      <c r="D7" s="130">
        <v>44742</v>
      </c>
      <c r="E7" s="130">
        <v>44651</v>
      </c>
    </row>
    <row r="8" spans="1:11" ht="63.75" customHeight="1" x14ac:dyDescent="0.2">
      <c r="A8" s="335" t="s">
        <v>102</v>
      </c>
      <c r="B8" s="336"/>
      <c r="C8" s="311" t="s">
        <v>99</v>
      </c>
      <c r="D8" s="75"/>
      <c r="E8" s="269"/>
      <c r="F8" s="75" t="s">
        <v>100</v>
      </c>
    </row>
    <row r="9" spans="1:11" ht="38.25" x14ac:dyDescent="0.2">
      <c r="A9" s="337"/>
      <c r="B9" s="338"/>
      <c r="C9" s="312" t="s">
        <v>101</v>
      </c>
      <c r="D9" s="76" t="s">
        <v>101</v>
      </c>
      <c r="E9" s="270" t="s">
        <v>101</v>
      </c>
      <c r="F9" s="76" t="s">
        <v>424</v>
      </c>
    </row>
    <row r="10" spans="1:11" x14ac:dyDescent="0.2">
      <c r="A10" s="48">
        <v>1</v>
      </c>
      <c r="B10" s="28" t="s">
        <v>82</v>
      </c>
      <c r="C10" s="29">
        <v>5088110.5585399996</v>
      </c>
      <c r="D10" s="29">
        <v>5088110.5585399996</v>
      </c>
      <c r="E10" s="29">
        <v>5088110.5585399996</v>
      </c>
      <c r="F10" s="48" t="s">
        <v>439</v>
      </c>
    </row>
    <row r="11" spans="1:11" x14ac:dyDescent="0.2">
      <c r="A11" s="47"/>
      <c r="B11" s="3" t="s">
        <v>83</v>
      </c>
      <c r="C11" s="50" t="s">
        <v>62</v>
      </c>
      <c r="D11" s="50" t="s">
        <v>62</v>
      </c>
      <c r="E11" s="50" t="s">
        <v>62</v>
      </c>
      <c r="F11" s="47"/>
    </row>
    <row r="12" spans="1:11" x14ac:dyDescent="0.2">
      <c r="A12" s="47"/>
      <c r="B12" s="3" t="s">
        <v>84</v>
      </c>
      <c r="C12" s="50" t="s">
        <v>62</v>
      </c>
      <c r="D12" s="50" t="s">
        <v>62</v>
      </c>
      <c r="E12" s="50" t="s">
        <v>62</v>
      </c>
      <c r="F12" s="47"/>
    </row>
    <row r="13" spans="1:11" x14ac:dyDescent="0.2">
      <c r="A13" s="47"/>
      <c r="B13" s="3" t="s">
        <v>85</v>
      </c>
      <c r="C13" s="50" t="s">
        <v>62</v>
      </c>
      <c r="D13" s="50" t="s">
        <v>62</v>
      </c>
      <c r="E13" s="50" t="s">
        <v>62</v>
      </c>
      <c r="F13" s="47"/>
    </row>
    <row r="14" spans="1:11" x14ac:dyDescent="0.2">
      <c r="A14" s="47">
        <v>2</v>
      </c>
      <c r="B14" s="3" t="s">
        <v>86</v>
      </c>
      <c r="C14" s="87">
        <v>-60442.011935000184</v>
      </c>
      <c r="D14" s="87">
        <v>536.05299000000116</v>
      </c>
      <c r="E14" s="277">
        <v>-30945.751744999998</v>
      </c>
      <c r="F14" s="47" t="s">
        <v>87</v>
      </c>
    </row>
    <row r="15" spans="1:11" x14ac:dyDescent="0.2">
      <c r="A15" s="47">
        <v>3</v>
      </c>
      <c r="B15" s="3" t="s">
        <v>88</v>
      </c>
      <c r="C15" s="50">
        <v>33862.707710000002</v>
      </c>
      <c r="D15" s="50">
        <v>34677.494720000002</v>
      </c>
      <c r="E15" s="50">
        <v>47895.321240000005</v>
      </c>
      <c r="F15" s="47" t="s">
        <v>440</v>
      </c>
    </row>
    <row r="16" spans="1:11" x14ac:dyDescent="0.2">
      <c r="A16" s="47" t="s">
        <v>89</v>
      </c>
      <c r="B16" s="3" t="s">
        <v>90</v>
      </c>
      <c r="C16" s="50" t="s">
        <v>62</v>
      </c>
      <c r="D16" s="50" t="s">
        <v>62</v>
      </c>
      <c r="E16" s="50" t="s">
        <v>62</v>
      </c>
      <c r="F16" s="47" t="s">
        <v>91</v>
      </c>
    </row>
    <row r="17" spans="1:6" ht="25.5" x14ac:dyDescent="0.2">
      <c r="A17" s="47">
        <v>4</v>
      </c>
      <c r="B17" s="3" t="s">
        <v>92</v>
      </c>
      <c r="C17" s="50" t="s">
        <v>62</v>
      </c>
      <c r="D17" s="50" t="s">
        <v>62</v>
      </c>
      <c r="E17" s="50" t="s">
        <v>62</v>
      </c>
      <c r="F17" s="47"/>
    </row>
    <row r="18" spans="1:6" x14ac:dyDescent="0.2">
      <c r="A18" s="47"/>
      <c r="B18" s="3" t="s">
        <v>93</v>
      </c>
      <c r="C18" s="50" t="s">
        <v>62</v>
      </c>
      <c r="D18" s="50" t="s">
        <v>62</v>
      </c>
      <c r="E18" s="50" t="s">
        <v>62</v>
      </c>
      <c r="F18" s="47"/>
    </row>
    <row r="19" spans="1:6" x14ac:dyDescent="0.2">
      <c r="A19" s="47">
        <v>5</v>
      </c>
      <c r="B19" s="3" t="s">
        <v>94</v>
      </c>
      <c r="C19" s="50">
        <v>0</v>
      </c>
      <c r="D19" s="50">
        <v>0</v>
      </c>
      <c r="E19" s="50">
        <v>0</v>
      </c>
      <c r="F19" s="47">
        <v>84</v>
      </c>
    </row>
    <row r="20" spans="1:6" ht="14.25" customHeight="1" x14ac:dyDescent="0.2">
      <c r="A20" s="47" t="s">
        <v>95</v>
      </c>
      <c r="B20" s="3" t="s">
        <v>96</v>
      </c>
      <c r="C20" s="50">
        <v>0</v>
      </c>
      <c r="D20" s="50">
        <v>0</v>
      </c>
      <c r="E20" s="50">
        <v>0</v>
      </c>
      <c r="F20" s="47" t="s">
        <v>97</v>
      </c>
    </row>
    <row r="21" spans="1:6" ht="14.25" customHeight="1" x14ac:dyDescent="0.2">
      <c r="A21" s="10">
        <v>6</v>
      </c>
      <c r="B21" s="10" t="s">
        <v>98</v>
      </c>
      <c r="C21" s="89">
        <v>5061531.2543149991</v>
      </c>
      <c r="D21" s="89">
        <v>5123324.1062499993</v>
      </c>
      <c r="E21" s="89">
        <v>5105060.1280350005</v>
      </c>
      <c r="F21" s="128"/>
    </row>
    <row r="22" spans="1:6" x14ac:dyDescent="0.2">
      <c r="A22" s="339" t="s">
        <v>149</v>
      </c>
      <c r="B22" s="340"/>
      <c r="C22" s="340"/>
      <c r="D22" s="340"/>
      <c r="E22" s="340"/>
      <c r="F22" s="340"/>
    </row>
    <row r="23" spans="1:6" x14ac:dyDescent="0.2">
      <c r="A23" s="47">
        <v>7</v>
      </c>
      <c r="B23" s="3" t="s">
        <v>103</v>
      </c>
      <c r="C23" s="87">
        <v>-31591.697032</v>
      </c>
      <c r="D23" s="87">
        <v>-28417.043457</v>
      </c>
      <c r="E23" s="87">
        <v>-26173.058415</v>
      </c>
      <c r="F23" s="47" t="s">
        <v>441</v>
      </c>
    </row>
    <row r="24" spans="1:6" x14ac:dyDescent="0.2">
      <c r="A24" s="47">
        <v>8</v>
      </c>
      <c r="B24" s="3" t="s">
        <v>104</v>
      </c>
      <c r="C24" s="87">
        <v>-992.26850000000002</v>
      </c>
      <c r="D24" s="87">
        <v>-1155.7858900000006</v>
      </c>
      <c r="E24" s="87">
        <v>-1402.9908900000005</v>
      </c>
      <c r="F24" s="47" t="s">
        <v>442</v>
      </c>
    </row>
    <row r="25" spans="1:6" x14ac:dyDescent="0.2">
      <c r="A25" s="47">
        <v>9</v>
      </c>
      <c r="B25" s="3" t="s">
        <v>105</v>
      </c>
      <c r="C25" s="49" t="s">
        <v>62</v>
      </c>
      <c r="D25" s="49" t="s">
        <v>62</v>
      </c>
      <c r="E25" s="49" t="s">
        <v>62</v>
      </c>
      <c r="F25" s="47"/>
    </row>
    <row r="26" spans="1:6" ht="25.5" x14ac:dyDescent="0.2">
      <c r="A26" s="47">
        <v>10</v>
      </c>
      <c r="B26" s="3" t="s">
        <v>106</v>
      </c>
      <c r="C26" s="49">
        <v>0</v>
      </c>
      <c r="D26" s="49">
        <v>0</v>
      </c>
      <c r="E26" s="49">
        <v>0</v>
      </c>
      <c r="F26" s="47" t="s">
        <v>443</v>
      </c>
    </row>
    <row r="27" spans="1:6" x14ac:dyDescent="0.2">
      <c r="A27" s="47">
        <v>11</v>
      </c>
      <c r="B27" s="3" t="s">
        <v>107</v>
      </c>
      <c r="C27" s="49" t="s">
        <v>62</v>
      </c>
      <c r="D27" s="49" t="s">
        <v>62</v>
      </c>
      <c r="E27" s="49" t="s">
        <v>62</v>
      </c>
      <c r="F27" s="47" t="s">
        <v>108</v>
      </c>
    </row>
    <row r="28" spans="1:6" x14ac:dyDescent="0.2">
      <c r="A28" s="47">
        <v>12</v>
      </c>
      <c r="B28" s="3" t="s">
        <v>109</v>
      </c>
      <c r="C28" s="49" t="s">
        <v>62</v>
      </c>
      <c r="D28" s="49" t="s">
        <v>62</v>
      </c>
      <c r="E28" s="49" t="s">
        <v>62</v>
      </c>
      <c r="F28" s="47" t="s">
        <v>444</v>
      </c>
    </row>
    <row r="29" spans="1:6" x14ac:dyDescent="0.2">
      <c r="A29" s="47">
        <v>13</v>
      </c>
      <c r="B29" s="3" t="s">
        <v>110</v>
      </c>
      <c r="C29" s="49" t="s">
        <v>62</v>
      </c>
      <c r="D29" s="49" t="s">
        <v>62</v>
      </c>
      <c r="E29" s="49" t="s">
        <v>62</v>
      </c>
      <c r="F29" s="47" t="s">
        <v>111</v>
      </c>
    </row>
    <row r="30" spans="1:6" x14ac:dyDescent="0.2">
      <c r="A30" s="47">
        <v>14</v>
      </c>
      <c r="B30" s="3" t="s">
        <v>112</v>
      </c>
      <c r="C30" s="49">
        <v>0</v>
      </c>
      <c r="D30" s="49">
        <v>0</v>
      </c>
      <c r="E30" s="49">
        <v>0</v>
      </c>
      <c r="F30" s="47" t="s">
        <v>445</v>
      </c>
    </row>
    <row r="31" spans="1:6" x14ac:dyDescent="0.2">
      <c r="A31" s="47">
        <v>15</v>
      </c>
      <c r="B31" s="3" t="s">
        <v>113</v>
      </c>
      <c r="C31" s="49">
        <v>0</v>
      </c>
      <c r="D31" s="49">
        <v>0</v>
      </c>
      <c r="E31" s="49">
        <v>0</v>
      </c>
      <c r="F31" s="47" t="s">
        <v>446</v>
      </c>
    </row>
    <row r="32" spans="1:6" x14ac:dyDescent="0.2">
      <c r="A32" s="47">
        <v>16</v>
      </c>
      <c r="B32" s="3" t="s">
        <v>114</v>
      </c>
      <c r="C32" s="49">
        <v>0</v>
      </c>
      <c r="D32" s="49">
        <v>0</v>
      </c>
      <c r="E32" s="49">
        <v>0</v>
      </c>
      <c r="F32" s="47" t="s">
        <v>447</v>
      </c>
    </row>
    <row r="33" spans="1:6" ht="25.5" x14ac:dyDescent="0.2">
      <c r="A33" s="47">
        <v>17</v>
      </c>
      <c r="B33" s="3" t="s">
        <v>115</v>
      </c>
      <c r="C33" s="49">
        <v>0</v>
      </c>
      <c r="D33" s="49">
        <v>0</v>
      </c>
      <c r="E33" s="49">
        <v>0</v>
      </c>
      <c r="F33" s="47" t="s">
        <v>448</v>
      </c>
    </row>
    <row r="34" spans="1:6" ht="38.25" x14ac:dyDescent="0.2">
      <c r="A34" s="47">
        <v>18</v>
      </c>
      <c r="B34" s="3" t="s">
        <v>116</v>
      </c>
      <c r="C34" s="49">
        <v>0</v>
      </c>
      <c r="D34" s="49">
        <v>0</v>
      </c>
      <c r="E34" s="49">
        <v>0</v>
      </c>
      <c r="F34" s="47" t="s">
        <v>449</v>
      </c>
    </row>
    <row r="35" spans="1:6" ht="38.25" x14ac:dyDescent="0.2">
      <c r="A35" s="47">
        <v>19</v>
      </c>
      <c r="B35" s="3" t="s">
        <v>117</v>
      </c>
      <c r="C35" s="49">
        <v>0</v>
      </c>
      <c r="D35" s="49">
        <v>0</v>
      </c>
      <c r="E35" s="49">
        <v>0</v>
      </c>
      <c r="F35" s="47" t="s">
        <v>450</v>
      </c>
    </row>
    <row r="36" spans="1:6" x14ac:dyDescent="0.2">
      <c r="A36" s="47">
        <v>20</v>
      </c>
      <c r="B36" s="3" t="s">
        <v>105</v>
      </c>
      <c r="C36" s="49" t="s">
        <v>62</v>
      </c>
      <c r="D36" s="49" t="s">
        <v>62</v>
      </c>
      <c r="E36" s="49" t="s">
        <v>62</v>
      </c>
      <c r="F36" s="47"/>
    </row>
    <row r="37" spans="1:6" ht="25.5" x14ac:dyDescent="0.2">
      <c r="A37" s="47" t="s">
        <v>52</v>
      </c>
      <c r="B37" s="3" t="s">
        <v>118</v>
      </c>
      <c r="C37" s="49">
        <v>0</v>
      </c>
      <c r="D37" s="49">
        <v>0</v>
      </c>
      <c r="E37" s="49">
        <v>0</v>
      </c>
      <c r="F37" s="47" t="s">
        <v>119</v>
      </c>
    </row>
    <row r="38" spans="1:6" x14ac:dyDescent="0.2">
      <c r="A38" s="47" t="s">
        <v>55</v>
      </c>
      <c r="B38" s="3" t="s">
        <v>120</v>
      </c>
      <c r="C38" s="49" t="s">
        <v>62</v>
      </c>
      <c r="D38" s="49" t="s">
        <v>62</v>
      </c>
      <c r="E38" s="49" t="s">
        <v>62</v>
      </c>
      <c r="F38" s="47" t="s">
        <v>451</v>
      </c>
    </row>
    <row r="39" spans="1:6" ht="25.5" x14ac:dyDescent="0.2">
      <c r="A39" s="47" t="s">
        <v>121</v>
      </c>
      <c r="B39" s="3" t="s">
        <v>122</v>
      </c>
      <c r="C39" s="49">
        <v>0</v>
      </c>
      <c r="D39" s="49">
        <v>0</v>
      </c>
      <c r="E39" s="49">
        <v>0</v>
      </c>
      <c r="F39" s="47" t="s">
        <v>452</v>
      </c>
    </row>
    <row r="40" spans="1:6" x14ac:dyDescent="0.2">
      <c r="A40" s="47" t="s">
        <v>123</v>
      </c>
      <c r="B40" s="3" t="s">
        <v>124</v>
      </c>
      <c r="C40" s="49">
        <v>0</v>
      </c>
      <c r="D40" s="49">
        <v>0</v>
      </c>
      <c r="E40" s="49">
        <v>0</v>
      </c>
      <c r="F40" s="47" t="s">
        <v>453</v>
      </c>
    </row>
    <row r="41" spans="1:6" ht="25.5" x14ac:dyDescent="0.2">
      <c r="A41" s="47">
        <v>21</v>
      </c>
      <c r="B41" s="3" t="s">
        <v>125</v>
      </c>
      <c r="C41" s="49">
        <v>0</v>
      </c>
      <c r="D41" s="49">
        <v>0</v>
      </c>
      <c r="E41" s="49">
        <v>0</v>
      </c>
      <c r="F41" s="47" t="s">
        <v>454</v>
      </c>
    </row>
    <row r="42" spans="1:6" x14ac:dyDescent="0.2">
      <c r="A42" s="47">
        <v>22</v>
      </c>
      <c r="B42" s="3" t="s">
        <v>126</v>
      </c>
      <c r="C42" s="49">
        <v>0</v>
      </c>
      <c r="D42" s="49">
        <v>0</v>
      </c>
      <c r="E42" s="49">
        <v>0</v>
      </c>
      <c r="F42" s="47" t="s">
        <v>127</v>
      </c>
    </row>
    <row r="43" spans="1:6" ht="25.5" x14ac:dyDescent="0.2">
      <c r="A43" s="47">
        <v>23</v>
      </c>
      <c r="B43" s="3" t="s">
        <v>128</v>
      </c>
      <c r="C43" s="49">
        <v>0</v>
      </c>
      <c r="D43" s="49">
        <v>0</v>
      </c>
      <c r="E43" s="49">
        <v>0</v>
      </c>
      <c r="F43" s="47" t="s">
        <v>455</v>
      </c>
    </row>
    <row r="44" spans="1:6" x14ac:dyDescent="0.2">
      <c r="A44" s="47">
        <v>24</v>
      </c>
      <c r="B44" s="3" t="s">
        <v>105</v>
      </c>
      <c r="C44" s="49" t="s">
        <v>62</v>
      </c>
      <c r="D44" s="49" t="s">
        <v>62</v>
      </c>
      <c r="E44" s="49" t="s">
        <v>62</v>
      </c>
      <c r="F44" s="47"/>
    </row>
    <row r="45" spans="1:6" ht="25.5" x14ac:dyDescent="0.2">
      <c r="A45" s="47">
        <v>25</v>
      </c>
      <c r="B45" s="3" t="s">
        <v>129</v>
      </c>
      <c r="C45" s="49">
        <v>0</v>
      </c>
      <c r="D45" s="49">
        <v>0</v>
      </c>
      <c r="E45" s="49">
        <v>0</v>
      </c>
      <c r="F45" s="47" t="s">
        <v>454</v>
      </c>
    </row>
    <row r="46" spans="1:6" x14ac:dyDescent="0.2">
      <c r="A46" s="47" t="s">
        <v>130</v>
      </c>
      <c r="B46" s="3" t="s">
        <v>131</v>
      </c>
      <c r="C46" s="49">
        <v>0</v>
      </c>
      <c r="D46" s="49">
        <v>0</v>
      </c>
      <c r="E46" s="49">
        <v>0</v>
      </c>
      <c r="F46" s="47" t="s">
        <v>132</v>
      </c>
    </row>
    <row r="47" spans="1:6" x14ac:dyDescent="0.2">
      <c r="A47" s="47" t="s">
        <v>133</v>
      </c>
      <c r="B47" s="3" t="s">
        <v>134</v>
      </c>
      <c r="C47" s="49">
        <v>0</v>
      </c>
      <c r="D47" s="49">
        <v>0</v>
      </c>
      <c r="E47" s="49">
        <v>0</v>
      </c>
      <c r="F47" s="47" t="s">
        <v>135</v>
      </c>
    </row>
    <row r="48" spans="1:6" x14ac:dyDescent="0.2">
      <c r="A48" s="47">
        <v>26</v>
      </c>
      <c r="B48" s="3" t="s">
        <v>136</v>
      </c>
      <c r="C48" s="49">
        <v>0</v>
      </c>
      <c r="D48" s="49">
        <v>0</v>
      </c>
      <c r="E48" s="49">
        <v>0</v>
      </c>
      <c r="F48" s="47" t="s">
        <v>456</v>
      </c>
    </row>
    <row r="49" spans="1:7" x14ac:dyDescent="0.2">
      <c r="A49" s="47" t="s">
        <v>137</v>
      </c>
      <c r="B49" s="3" t="s">
        <v>138</v>
      </c>
      <c r="C49" s="49">
        <v>0</v>
      </c>
      <c r="D49" s="49">
        <v>0</v>
      </c>
      <c r="E49" s="49">
        <v>0</v>
      </c>
      <c r="F49" s="47"/>
    </row>
    <row r="50" spans="1:7" x14ac:dyDescent="0.2">
      <c r="A50" s="47"/>
      <c r="B50" s="3" t="s">
        <v>139</v>
      </c>
      <c r="C50" s="49">
        <v>0</v>
      </c>
      <c r="D50" s="49">
        <v>0</v>
      </c>
      <c r="E50" s="49">
        <v>0</v>
      </c>
      <c r="F50" s="47"/>
    </row>
    <row r="51" spans="1:7" x14ac:dyDescent="0.2">
      <c r="A51" s="47"/>
      <c r="B51" s="3" t="s">
        <v>140</v>
      </c>
      <c r="C51" s="49">
        <v>0</v>
      </c>
      <c r="D51" s="49">
        <v>0</v>
      </c>
      <c r="E51" s="49">
        <v>0</v>
      </c>
      <c r="F51" s="47"/>
    </row>
    <row r="52" spans="1:7" x14ac:dyDescent="0.2">
      <c r="A52" s="47"/>
      <c r="B52" s="3" t="s">
        <v>141</v>
      </c>
      <c r="C52" s="49">
        <v>0</v>
      </c>
      <c r="D52" s="49">
        <v>0</v>
      </c>
      <c r="E52" s="49">
        <v>0</v>
      </c>
      <c r="F52" s="47">
        <v>468</v>
      </c>
    </row>
    <row r="53" spans="1:7" x14ac:dyDescent="0.2">
      <c r="A53" s="47"/>
      <c r="B53" s="3" t="s">
        <v>142</v>
      </c>
      <c r="C53" s="49">
        <v>0</v>
      </c>
      <c r="D53" s="49">
        <v>0</v>
      </c>
      <c r="E53" s="49">
        <v>0</v>
      </c>
      <c r="F53" s="47">
        <v>468</v>
      </c>
    </row>
    <row r="54" spans="1:7" ht="25.5" x14ac:dyDescent="0.2">
      <c r="A54" s="47" t="s">
        <v>143</v>
      </c>
      <c r="B54" s="3" t="s">
        <v>144</v>
      </c>
      <c r="C54" s="49">
        <v>0</v>
      </c>
      <c r="D54" s="49">
        <v>0</v>
      </c>
      <c r="E54" s="49">
        <v>0</v>
      </c>
      <c r="F54" s="47"/>
    </row>
    <row r="55" spans="1:7" x14ac:dyDescent="0.2">
      <c r="A55" s="47">
        <v>27</v>
      </c>
      <c r="B55" s="3" t="s">
        <v>145</v>
      </c>
      <c r="C55" s="49">
        <v>0</v>
      </c>
      <c r="D55" s="49">
        <v>0</v>
      </c>
      <c r="E55" s="49">
        <v>0</v>
      </c>
      <c r="F55" s="47" t="s">
        <v>146</v>
      </c>
    </row>
    <row r="56" spans="1:7" x14ac:dyDescent="0.2">
      <c r="A56" s="10">
        <v>28</v>
      </c>
      <c r="B56" s="10" t="s">
        <v>147</v>
      </c>
      <c r="C56" s="93">
        <v>-32583.965531999998</v>
      </c>
      <c r="D56" s="93">
        <v>-29572.829346999999</v>
      </c>
      <c r="E56" s="93">
        <v>-27576.049305</v>
      </c>
      <c r="F56" s="112"/>
    </row>
    <row r="57" spans="1:7" x14ac:dyDescent="0.2">
      <c r="A57" s="10">
        <v>29</v>
      </c>
      <c r="B57" s="10" t="s">
        <v>148</v>
      </c>
      <c r="C57" s="89">
        <v>5028947.2887829989</v>
      </c>
      <c r="D57" s="89">
        <v>5093751.2769029988</v>
      </c>
      <c r="E57" s="89">
        <v>5077484.0787300002</v>
      </c>
      <c r="F57" s="112"/>
      <c r="G57" s="110"/>
    </row>
    <row r="58" spans="1:7" x14ac:dyDescent="0.2">
      <c r="A58" s="329" t="s">
        <v>150</v>
      </c>
      <c r="B58" s="330"/>
      <c r="C58" s="330"/>
      <c r="D58" s="330"/>
      <c r="E58" s="330"/>
      <c r="F58" s="330"/>
    </row>
    <row r="59" spans="1:7" x14ac:dyDescent="0.2">
      <c r="A59" s="3">
        <v>30</v>
      </c>
      <c r="B59" s="3" t="s">
        <v>151</v>
      </c>
      <c r="C59" s="50">
        <v>727000</v>
      </c>
      <c r="D59" s="50">
        <v>575000</v>
      </c>
      <c r="E59" s="50">
        <v>575000</v>
      </c>
      <c r="F59" s="47" t="s">
        <v>457</v>
      </c>
    </row>
    <row r="60" spans="1:7" x14ac:dyDescent="0.2">
      <c r="A60" s="3">
        <v>31</v>
      </c>
      <c r="B60" s="3" t="s">
        <v>152</v>
      </c>
      <c r="C60" s="50">
        <v>0</v>
      </c>
      <c r="D60" s="50">
        <v>0</v>
      </c>
      <c r="E60" s="50">
        <v>0</v>
      </c>
      <c r="F60" s="47"/>
    </row>
    <row r="61" spans="1:7" x14ac:dyDescent="0.2">
      <c r="A61" s="3">
        <v>32</v>
      </c>
      <c r="B61" s="3" t="s">
        <v>153</v>
      </c>
      <c r="C61" s="50">
        <v>727000</v>
      </c>
      <c r="D61" s="50">
        <v>575000</v>
      </c>
      <c r="E61" s="50">
        <v>575000</v>
      </c>
      <c r="F61" s="47"/>
    </row>
    <row r="62" spans="1:7" ht="25.5" x14ac:dyDescent="0.2">
      <c r="A62" s="3">
        <v>33</v>
      </c>
      <c r="B62" s="3" t="s">
        <v>154</v>
      </c>
      <c r="C62" s="50">
        <v>0</v>
      </c>
      <c r="D62" s="50">
        <v>0</v>
      </c>
      <c r="E62" s="50">
        <v>0</v>
      </c>
      <c r="F62" s="47" t="s">
        <v>458</v>
      </c>
    </row>
    <row r="63" spans="1:7" ht="25.5" x14ac:dyDescent="0.2">
      <c r="A63" s="3"/>
      <c r="B63" s="3" t="s">
        <v>155</v>
      </c>
      <c r="C63" s="50" t="s">
        <v>62</v>
      </c>
      <c r="D63" s="50" t="s">
        <v>62</v>
      </c>
      <c r="E63" s="50" t="s">
        <v>62</v>
      </c>
      <c r="F63" s="47"/>
    </row>
    <row r="64" spans="1:7" ht="25.5" x14ac:dyDescent="0.2">
      <c r="A64" s="3">
        <v>34</v>
      </c>
      <c r="B64" s="3" t="s">
        <v>156</v>
      </c>
      <c r="C64" s="50">
        <v>0</v>
      </c>
      <c r="D64" s="50">
        <v>0</v>
      </c>
      <c r="E64" s="50">
        <v>0</v>
      </c>
      <c r="F64" s="47" t="s">
        <v>459</v>
      </c>
    </row>
    <row r="65" spans="1:6" ht="14.25" customHeight="1" x14ac:dyDescent="0.2">
      <c r="A65" s="3">
        <v>35</v>
      </c>
      <c r="B65" s="3" t="s">
        <v>157</v>
      </c>
      <c r="C65" s="50" t="s">
        <v>62</v>
      </c>
      <c r="D65" s="50" t="s">
        <v>62</v>
      </c>
      <c r="E65" s="50" t="s">
        <v>62</v>
      </c>
      <c r="F65" s="47"/>
    </row>
    <row r="66" spans="1:6" x14ac:dyDescent="0.2">
      <c r="A66" s="10">
        <v>36</v>
      </c>
      <c r="B66" s="10" t="s">
        <v>158</v>
      </c>
      <c r="C66" s="89">
        <v>727000</v>
      </c>
      <c r="D66" s="89">
        <v>575000</v>
      </c>
      <c r="E66" s="89">
        <v>575000</v>
      </c>
      <c r="F66" s="112"/>
    </row>
    <row r="67" spans="1:6" x14ac:dyDescent="0.2">
      <c r="A67" s="329" t="s">
        <v>159</v>
      </c>
      <c r="B67" s="330"/>
      <c r="C67" s="330"/>
      <c r="D67" s="330"/>
      <c r="E67" s="330"/>
      <c r="F67" s="330"/>
    </row>
    <row r="68" spans="1:6" x14ac:dyDescent="0.2">
      <c r="A68" s="47">
        <v>37</v>
      </c>
      <c r="B68" s="3" t="s">
        <v>160</v>
      </c>
      <c r="C68" s="50">
        <v>0</v>
      </c>
      <c r="D68" s="50">
        <v>0</v>
      </c>
      <c r="E68" s="50">
        <v>0</v>
      </c>
      <c r="F68" s="47" t="s">
        <v>460</v>
      </c>
    </row>
    <row r="69" spans="1:6" ht="25.5" x14ac:dyDescent="0.2">
      <c r="A69" s="47">
        <v>38</v>
      </c>
      <c r="B69" s="3" t="s">
        <v>161</v>
      </c>
      <c r="C69" s="50">
        <v>0</v>
      </c>
      <c r="D69" s="50">
        <v>0</v>
      </c>
      <c r="E69" s="50">
        <v>0</v>
      </c>
      <c r="F69" s="47" t="s">
        <v>461</v>
      </c>
    </row>
    <row r="70" spans="1:6" ht="38.25" x14ac:dyDescent="0.2">
      <c r="A70" s="47">
        <v>39</v>
      </c>
      <c r="B70" s="3" t="s">
        <v>162</v>
      </c>
      <c r="C70" s="50">
        <v>0</v>
      </c>
      <c r="D70" s="50">
        <v>0</v>
      </c>
      <c r="E70" s="50">
        <v>0</v>
      </c>
      <c r="F70" s="47" t="s">
        <v>462</v>
      </c>
    </row>
    <row r="71" spans="1:6" ht="38.25" x14ac:dyDescent="0.2">
      <c r="A71" s="47">
        <v>40</v>
      </c>
      <c r="B71" s="3" t="s">
        <v>163</v>
      </c>
      <c r="C71" s="50">
        <v>0</v>
      </c>
      <c r="D71" s="50">
        <v>0</v>
      </c>
      <c r="E71" s="50">
        <v>0</v>
      </c>
      <c r="F71" s="47" t="s">
        <v>463</v>
      </c>
    </row>
    <row r="72" spans="1:6" ht="38.25" x14ac:dyDescent="0.2">
      <c r="A72" s="47">
        <v>41</v>
      </c>
      <c r="B72" s="3" t="s">
        <v>164</v>
      </c>
      <c r="C72" s="50">
        <v>0</v>
      </c>
      <c r="D72" s="50">
        <v>0</v>
      </c>
      <c r="E72" s="50">
        <v>0</v>
      </c>
      <c r="F72" s="47"/>
    </row>
    <row r="73" spans="1:6" ht="25.5" x14ac:dyDescent="0.2">
      <c r="A73" s="47" t="s">
        <v>165</v>
      </c>
      <c r="B73" s="3" t="s">
        <v>166</v>
      </c>
      <c r="C73" s="50">
        <v>0</v>
      </c>
      <c r="D73" s="50">
        <v>0</v>
      </c>
      <c r="E73" s="50">
        <v>0</v>
      </c>
      <c r="F73" s="47" t="s">
        <v>464</v>
      </c>
    </row>
    <row r="74" spans="1:6" ht="25.5" x14ac:dyDescent="0.2">
      <c r="A74" s="47"/>
      <c r="B74" s="3" t="s">
        <v>167</v>
      </c>
      <c r="C74" s="50">
        <v>0</v>
      </c>
      <c r="D74" s="50">
        <v>0</v>
      </c>
      <c r="E74" s="50">
        <v>0</v>
      </c>
      <c r="F74" s="47"/>
    </row>
    <row r="75" spans="1:6" ht="25.5" x14ac:dyDescent="0.2">
      <c r="A75" s="47" t="s">
        <v>168</v>
      </c>
      <c r="B75" s="3" t="s">
        <v>169</v>
      </c>
      <c r="C75" s="50" t="s">
        <v>62</v>
      </c>
      <c r="D75" s="50" t="s">
        <v>62</v>
      </c>
      <c r="E75" s="50" t="s">
        <v>62</v>
      </c>
      <c r="F75" s="47"/>
    </row>
    <row r="76" spans="1:6" ht="25.5" x14ac:dyDescent="0.2">
      <c r="A76" s="47"/>
      <c r="B76" s="3" t="s">
        <v>170</v>
      </c>
      <c r="C76" s="50" t="s">
        <v>62</v>
      </c>
      <c r="D76" s="50" t="s">
        <v>62</v>
      </c>
      <c r="E76" s="50" t="s">
        <v>62</v>
      </c>
      <c r="F76" s="47"/>
    </row>
    <row r="77" spans="1:6" ht="25.5" x14ac:dyDescent="0.2">
      <c r="A77" s="47" t="s">
        <v>171</v>
      </c>
      <c r="B77" s="3" t="s">
        <v>172</v>
      </c>
      <c r="C77" s="50" t="s">
        <v>62</v>
      </c>
      <c r="D77" s="50" t="s">
        <v>62</v>
      </c>
      <c r="E77" s="50" t="s">
        <v>62</v>
      </c>
      <c r="F77" s="47"/>
    </row>
    <row r="78" spans="1:6" x14ac:dyDescent="0.2">
      <c r="A78" s="47"/>
      <c r="B78" s="3" t="s">
        <v>173</v>
      </c>
      <c r="C78" s="50" t="s">
        <v>62</v>
      </c>
      <c r="D78" s="50" t="s">
        <v>62</v>
      </c>
      <c r="E78" s="50" t="s">
        <v>62</v>
      </c>
      <c r="F78" s="47"/>
    </row>
    <row r="79" spans="1:6" x14ac:dyDescent="0.2">
      <c r="A79" s="47"/>
      <c r="B79" s="3" t="s">
        <v>174</v>
      </c>
      <c r="C79" s="50" t="s">
        <v>62</v>
      </c>
      <c r="D79" s="50" t="s">
        <v>62</v>
      </c>
      <c r="E79" s="50" t="s">
        <v>62</v>
      </c>
      <c r="F79" s="47"/>
    </row>
    <row r="80" spans="1:6" x14ac:dyDescent="0.2">
      <c r="A80" s="47"/>
      <c r="B80" s="3" t="s">
        <v>175</v>
      </c>
      <c r="C80" s="50" t="s">
        <v>62</v>
      </c>
      <c r="D80" s="50" t="s">
        <v>62</v>
      </c>
      <c r="E80" s="50" t="s">
        <v>62</v>
      </c>
      <c r="F80" s="47"/>
    </row>
    <row r="81" spans="1:6" x14ac:dyDescent="0.2">
      <c r="A81" s="47">
        <v>42</v>
      </c>
      <c r="B81" s="3" t="s">
        <v>176</v>
      </c>
      <c r="C81" s="50">
        <v>0</v>
      </c>
      <c r="D81" s="50">
        <v>0</v>
      </c>
      <c r="E81" s="50">
        <v>0</v>
      </c>
      <c r="F81" s="47" t="s">
        <v>177</v>
      </c>
    </row>
    <row r="82" spans="1:6" x14ac:dyDescent="0.2">
      <c r="A82" s="10">
        <v>43</v>
      </c>
      <c r="B82" s="10" t="s">
        <v>178</v>
      </c>
      <c r="C82" s="89">
        <v>0</v>
      </c>
      <c r="D82" s="89">
        <v>0</v>
      </c>
      <c r="E82" s="89">
        <v>0</v>
      </c>
      <c r="F82" s="112"/>
    </row>
    <row r="83" spans="1:6" x14ac:dyDescent="0.2">
      <c r="A83" s="10">
        <v>44</v>
      </c>
      <c r="B83" s="10" t="s">
        <v>179</v>
      </c>
      <c r="C83" s="89">
        <v>727000</v>
      </c>
      <c r="D83" s="89">
        <v>575000</v>
      </c>
      <c r="E83" s="89">
        <v>575000</v>
      </c>
      <c r="F83" s="112"/>
    </row>
    <row r="84" spans="1:6" x14ac:dyDescent="0.2">
      <c r="A84" s="10">
        <v>45</v>
      </c>
      <c r="B84" s="10" t="s">
        <v>180</v>
      </c>
      <c r="C84" s="89">
        <v>5755947.2887829989</v>
      </c>
      <c r="D84" s="89">
        <v>5668751.2769029988</v>
      </c>
      <c r="E84" s="89">
        <v>5652484.0787300002</v>
      </c>
      <c r="F84" s="112"/>
    </row>
    <row r="85" spans="1:6" x14ac:dyDescent="0.2">
      <c r="A85" s="329" t="s">
        <v>181</v>
      </c>
      <c r="B85" s="330"/>
      <c r="C85" s="330"/>
      <c r="D85" s="330"/>
      <c r="E85" s="330"/>
      <c r="F85" s="330"/>
    </row>
    <row r="86" spans="1:6" x14ac:dyDescent="0.2">
      <c r="A86" s="3">
        <v>46</v>
      </c>
      <c r="B86" s="3" t="s">
        <v>151</v>
      </c>
      <c r="C86" s="50">
        <v>808866.05686000001</v>
      </c>
      <c r="D86" s="50">
        <v>724485.55585</v>
      </c>
      <c r="E86" s="50">
        <v>724413.30772000004</v>
      </c>
      <c r="F86" s="47" t="s">
        <v>465</v>
      </c>
    </row>
    <row r="87" spans="1:6" ht="25.5" x14ac:dyDescent="0.2">
      <c r="A87" s="3">
        <v>47</v>
      </c>
      <c r="B87" s="3" t="s">
        <v>182</v>
      </c>
      <c r="C87" s="50">
        <v>0</v>
      </c>
      <c r="D87" s="50">
        <v>0</v>
      </c>
      <c r="E87" s="50">
        <v>0</v>
      </c>
      <c r="F87" s="47" t="s">
        <v>466</v>
      </c>
    </row>
    <row r="88" spans="1:6" x14ac:dyDescent="0.2">
      <c r="A88" s="3"/>
      <c r="B88" s="3" t="s">
        <v>93</v>
      </c>
      <c r="C88" s="50" t="s">
        <v>62</v>
      </c>
      <c r="D88" s="50" t="s">
        <v>62</v>
      </c>
      <c r="E88" s="50" t="s">
        <v>62</v>
      </c>
      <c r="F88" s="47"/>
    </row>
    <row r="89" spans="1:6" ht="25.5" x14ac:dyDescent="0.2">
      <c r="A89" s="3">
        <v>48</v>
      </c>
      <c r="B89" s="3" t="s">
        <v>183</v>
      </c>
      <c r="C89" s="50">
        <v>0</v>
      </c>
      <c r="D89" s="50">
        <v>0</v>
      </c>
      <c r="E89" s="50">
        <v>0</v>
      </c>
      <c r="F89" s="47" t="s">
        <v>467</v>
      </c>
    </row>
    <row r="90" spans="1:6" x14ac:dyDescent="0.2">
      <c r="A90" s="3">
        <v>49</v>
      </c>
      <c r="B90" s="3" t="s">
        <v>157</v>
      </c>
      <c r="C90" s="50">
        <v>0</v>
      </c>
      <c r="D90" s="50">
        <v>0</v>
      </c>
      <c r="E90" s="50">
        <v>0</v>
      </c>
      <c r="F90" s="47"/>
    </row>
    <row r="91" spans="1:6" ht="14.25" customHeight="1" x14ac:dyDescent="0.2">
      <c r="A91" s="3">
        <v>50</v>
      </c>
      <c r="B91" s="3" t="s">
        <v>184</v>
      </c>
      <c r="C91" s="50" t="s">
        <v>62</v>
      </c>
      <c r="D91" s="50" t="s">
        <v>62</v>
      </c>
      <c r="E91" s="50" t="s">
        <v>62</v>
      </c>
      <c r="F91" s="47" t="s">
        <v>468</v>
      </c>
    </row>
    <row r="92" spans="1:6" x14ac:dyDescent="0.2">
      <c r="A92" s="10">
        <v>51</v>
      </c>
      <c r="B92" s="10" t="s">
        <v>185</v>
      </c>
      <c r="C92" s="89">
        <v>808866.05686000001</v>
      </c>
      <c r="D92" s="89">
        <v>724485.55585</v>
      </c>
      <c r="E92" s="89">
        <v>724413.30772000004</v>
      </c>
      <c r="F92" s="10"/>
    </row>
    <row r="93" spans="1:6" x14ac:dyDescent="0.2">
      <c r="A93" s="327" t="s">
        <v>186</v>
      </c>
      <c r="B93" s="328"/>
      <c r="C93" s="328"/>
      <c r="D93" s="328"/>
      <c r="E93" s="328"/>
      <c r="F93" s="328"/>
    </row>
    <row r="94" spans="1:6" x14ac:dyDescent="0.2">
      <c r="A94" s="47">
        <v>52</v>
      </c>
      <c r="B94" s="3" t="s">
        <v>187</v>
      </c>
      <c r="C94" s="50">
        <v>0</v>
      </c>
      <c r="D94" s="50">
        <v>0</v>
      </c>
      <c r="E94" s="50">
        <v>0</v>
      </c>
      <c r="F94" s="47" t="s">
        <v>469</v>
      </c>
    </row>
    <row r="95" spans="1:6" ht="38.25" x14ac:dyDescent="0.2">
      <c r="A95" s="47">
        <v>53</v>
      </c>
      <c r="B95" s="3" t="s">
        <v>188</v>
      </c>
      <c r="C95" s="50">
        <v>0</v>
      </c>
      <c r="D95" s="50">
        <v>0</v>
      </c>
      <c r="E95" s="50">
        <v>0</v>
      </c>
      <c r="F95" s="47" t="s">
        <v>470</v>
      </c>
    </row>
    <row r="96" spans="1:6" ht="38.25" x14ac:dyDescent="0.2">
      <c r="A96" s="47">
        <v>54</v>
      </c>
      <c r="B96" s="3" t="s">
        <v>189</v>
      </c>
      <c r="C96" s="50">
        <v>0</v>
      </c>
      <c r="D96" s="50">
        <v>0</v>
      </c>
      <c r="E96" s="50">
        <v>0</v>
      </c>
      <c r="F96" s="47" t="s">
        <v>471</v>
      </c>
    </row>
    <row r="97" spans="1:6" x14ac:dyDescent="0.2">
      <c r="A97" s="47" t="s">
        <v>190</v>
      </c>
      <c r="B97" s="3" t="s">
        <v>191</v>
      </c>
      <c r="C97" s="50">
        <v>0</v>
      </c>
      <c r="D97" s="50">
        <v>0</v>
      </c>
      <c r="E97" s="50">
        <v>0</v>
      </c>
      <c r="F97" s="47"/>
    </row>
    <row r="98" spans="1:6" x14ac:dyDescent="0.2">
      <c r="A98" s="47" t="s">
        <v>192</v>
      </c>
      <c r="B98" s="3" t="s">
        <v>193</v>
      </c>
      <c r="C98" s="50">
        <v>0</v>
      </c>
      <c r="D98" s="50">
        <v>0</v>
      </c>
      <c r="E98" s="50">
        <v>0</v>
      </c>
      <c r="F98" s="47"/>
    </row>
    <row r="99" spans="1:6" ht="38.25" x14ac:dyDescent="0.2">
      <c r="A99" s="47">
        <v>55</v>
      </c>
      <c r="B99" s="3" t="s">
        <v>194</v>
      </c>
      <c r="C99" s="50">
        <v>0</v>
      </c>
      <c r="D99" s="50">
        <v>0</v>
      </c>
      <c r="E99" s="50">
        <v>0</v>
      </c>
      <c r="F99" s="47" t="s">
        <v>472</v>
      </c>
    </row>
    <row r="100" spans="1:6" ht="25.5" x14ac:dyDescent="0.2">
      <c r="A100" s="47">
        <v>56</v>
      </c>
      <c r="B100" s="3" t="s">
        <v>195</v>
      </c>
      <c r="C100" s="50">
        <v>0</v>
      </c>
      <c r="D100" s="50">
        <v>0</v>
      </c>
      <c r="E100" s="50">
        <v>0</v>
      </c>
      <c r="F100" s="47"/>
    </row>
    <row r="101" spans="1:6" ht="25.5" x14ac:dyDescent="0.2">
      <c r="A101" s="47" t="s">
        <v>196</v>
      </c>
      <c r="B101" s="3" t="s">
        <v>197</v>
      </c>
      <c r="C101" s="50">
        <v>0</v>
      </c>
      <c r="D101" s="50">
        <v>0</v>
      </c>
      <c r="E101" s="50">
        <v>0</v>
      </c>
      <c r="F101" s="47" t="s">
        <v>464</v>
      </c>
    </row>
    <row r="102" spans="1:6" ht="25.5" x14ac:dyDescent="0.2">
      <c r="A102" s="47"/>
      <c r="B102" s="3" t="s">
        <v>167</v>
      </c>
      <c r="C102" s="50">
        <v>0</v>
      </c>
      <c r="D102" s="50">
        <v>0</v>
      </c>
      <c r="E102" s="50">
        <v>0</v>
      </c>
      <c r="F102" s="47"/>
    </row>
    <row r="103" spans="1:6" ht="25.5" x14ac:dyDescent="0.2">
      <c r="A103" s="47" t="s">
        <v>198</v>
      </c>
      <c r="B103" s="3" t="s">
        <v>199</v>
      </c>
      <c r="C103" s="50">
        <v>0</v>
      </c>
      <c r="D103" s="50">
        <v>0</v>
      </c>
      <c r="E103" s="50">
        <v>0</v>
      </c>
      <c r="F103" s="47"/>
    </row>
    <row r="104" spans="1:6" ht="25.5" x14ac:dyDescent="0.2">
      <c r="A104" s="47"/>
      <c r="B104" s="3" t="s">
        <v>200</v>
      </c>
      <c r="C104" s="50">
        <v>0</v>
      </c>
      <c r="D104" s="50">
        <v>0</v>
      </c>
      <c r="E104" s="50">
        <v>0</v>
      </c>
      <c r="F104" s="47"/>
    </row>
    <row r="105" spans="1:6" ht="25.5" x14ac:dyDescent="0.2">
      <c r="A105" s="47" t="s">
        <v>201</v>
      </c>
      <c r="B105" s="3" t="s">
        <v>202</v>
      </c>
      <c r="C105" s="50">
        <v>0</v>
      </c>
      <c r="D105" s="50">
        <v>0</v>
      </c>
      <c r="E105" s="50">
        <v>0</v>
      </c>
      <c r="F105" s="47">
        <v>468</v>
      </c>
    </row>
    <row r="106" spans="1:6" x14ac:dyDescent="0.2">
      <c r="A106" s="47"/>
      <c r="B106" s="3" t="s">
        <v>173</v>
      </c>
      <c r="C106" s="50">
        <v>0</v>
      </c>
      <c r="D106" s="50">
        <v>0</v>
      </c>
      <c r="E106" s="50">
        <v>0</v>
      </c>
      <c r="F106" s="47"/>
    </row>
    <row r="107" spans="1:6" x14ac:dyDescent="0.2">
      <c r="A107" s="47"/>
      <c r="B107" s="3" t="s">
        <v>174</v>
      </c>
      <c r="C107" s="50">
        <v>0</v>
      </c>
      <c r="D107" s="50">
        <v>0</v>
      </c>
      <c r="E107" s="50">
        <v>0</v>
      </c>
      <c r="F107" s="47">
        <v>468</v>
      </c>
    </row>
    <row r="108" spans="1:6" x14ac:dyDescent="0.2">
      <c r="A108" s="47"/>
      <c r="B108" s="3" t="s">
        <v>175</v>
      </c>
      <c r="C108" s="50">
        <v>0</v>
      </c>
      <c r="D108" s="50">
        <v>0</v>
      </c>
      <c r="E108" s="50">
        <v>0</v>
      </c>
      <c r="F108" s="47"/>
    </row>
    <row r="109" spans="1:6" x14ac:dyDescent="0.2">
      <c r="A109" s="10">
        <v>57</v>
      </c>
      <c r="B109" s="10" t="s">
        <v>203</v>
      </c>
      <c r="C109" s="89">
        <v>0</v>
      </c>
      <c r="D109" s="89">
        <v>0</v>
      </c>
      <c r="E109" s="89">
        <v>0</v>
      </c>
      <c r="F109" s="10"/>
    </row>
    <row r="110" spans="1:6" x14ac:dyDescent="0.2">
      <c r="A110" s="10">
        <v>58</v>
      </c>
      <c r="B110" s="10" t="s">
        <v>204</v>
      </c>
      <c r="C110" s="89">
        <v>808866.05686000001</v>
      </c>
      <c r="D110" s="89">
        <v>724485.55585</v>
      </c>
      <c r="E110" s="89">
        <v>724413.30772000004</v>
      </c>
      <c r="F110" s="10"/>
    </row>
    <row r="111" spans="1:6" x14ac:dyDescent="0.2">
      <c r="A111" s="10">
        <v>59</v>
      </c>
      <c r="B111" s="10" t="s">
        <v>205</v>
      </c>
      <c r="C111" s="89">
        <v>6564813.3456429988</v>
      </c>
      <c r="D111" s="89">
        <v>6393236.8327529989</v>
      </c>
      <c r="E111" s="89">
        <v>6376897.3864500001</v>
      </c>
      <c r="F111" s="10"/>
    </row>
    <row r="112" spans="1:6" ht="25.5" x14ac:dyDescent="0.2">
      <c r="A112" s="47" t="s">
        <v>206</v>
      </c>
      <c r="B112" s="3" t="s">
        <v>207</v>
      </c>
      <c r="C112" s="50">
        <v>0</v>
      </c>
      <c r="D112" s="50">
        <v>0</v>
      </c>
      <c r="E112" s="50">
        <v>0</v>
      </c>
      <c r="F112" s="47" t="s">
        <v>208</v>
      </c>
    </row>
    <row r="113" spans="1:6" ht="38.25" x14ac:dyDescent="0.2">
      <c r="A113" s="47"/>
      <c r="B113" s="3" t="s">
        <v>209</v>
      </c>
      <c r="C113" s="50">
        <v>0</v>
      </c>
      <c r="D113" s="50">
        <v>0</v>
      </c>
      <c r="E113" s="50">
        <v>0</v>
      </c>
      <c r="F113" s="47" t="s">
        <v>210</v>
      </c>
    </row>
    <row r="114" spans="1:6" ht="38.25" x14ac:dyDescent="0.2">
      <c r="A114" s="47"/>
      <c r="B114" s="3" t="s">
        <v>211</v>
      </c>
      <c r="C114" s="50">
        <v>0</v>
      </c>
      <c r="D114" s="50">
        <v>0</v>
      </c>
      <c r="E114" s="50">
        <v>0</v>
      </c>
      <c r="F114" s="47"/>
    </row>
    <row r="115" spans="1:6" ht="14.25" customHeight="1" x14ac:dyDescent="0.2">
      <c r="A115" s="47"/>
      <c r="B115" s="3" t="s">
        <v>212</v>
      </c>
      <c r="C115" s="50">
        <v>0</v>
      </c>
      <c r="D115" s="50">
        <v>0</v>
      </c>
      <c r="E115" s="50">
        <v>0</v>
      </c>
      <c r="F115" s="47"/>
    </row>
    <row r="116" spans="1:6" ht="14.25" customHeight="1" x14ac:dyDescent="0.2">
      <c r="A116" s="47">
        <v>60</v>
      </c>
      <c r="B116" s="10" t="s">
        <v>213</v>
      </c>
      <c r="C116" s="89">
        <v>38929374.881048828</v>
      </c>
      <c r="D116" s="89">
        <v>38346624.511568412</v>
      </c>
      <c r="E116" s="89">
        <v>37252523.908546269</v>
      </c>
      <c r="F116" s="111"/>
    </row>
    <row r="117" spans="1:6" x14ac:dyDescent="0.2">
      <c r="A117" s="329" t="s">
        <v>214</v>
      </c>
      <c r="B117" s="330"/>
      <c r="C117" s="330"/>
      <c r="D117" s="330"/>
      <c r="E117" s="330"/>
      <c r="F117" s="330"/>
    </row>
    <row r="118" spans="1:6" x14ac:dyDescent="0.2">
      <c r="A118" s="47">
        <v>61</v>
      </c>
      <c r="B118" s="8" t="s">
        <v>215</v>
      </c>
      <c r="C118" s="126">
        <v>0.12918130085955057</v>
      </c>
      <c r="D118" s="126">
        <v>0.13283441089753065</v>
      </c>
      <c r="E118" s="126">
        <v>0.1362990623452805</v>
      </c>
      <c r="F118" s="127" t="s">
        <v>216</v>
      </c>
    </row>
    <row r="119" spans="1:6" x14ac:dyDescent="0.2">
      <c r="A119" s="47">
        <v>62</v>
      </c>
      <c r="B119" s="8" t="s">
        <v>217</v>
      </c>
      <c r="C119" s="126">
        <v>0.14785614478451453</v>
      </c>
      <c r="D119" s="126">
        <v>0.14782921180436231</v>
      </c>
      <c r="E119" s="126">
        <v>0.15173425812990993</v>
      </c>
      <c r="F119" s="127" t="s">
        <v>218</v>
      </c>
    </row>
    <row r="120" spans="1:6" x14ac:dyDescent="0.2">
      <c r="A120" s="47">
        <v>63</v>
      </c>
      <c r="B120" s="8" t="s">
        <v>219</v>
      </c>
      <c r="C120" s="126">
        <v>0.16863392658377388</v>
      </c>
      <c r="D120" s="126">
        <v>0.16672228427365979</v>
      </c>
      <c r="E120" s="126">
        <v>0.17118027766669114</v>
      </c>
      <c r="F120" s="127" t="s">
        <v>220</v>
      </c>
    </row>
    <row r="121" spans="1:6" ht="38.25" x14ac:dyDescent="0.2">
      <c r="A121" s="47">
        <v>64</v>
      </c>
      <c r="B121" s="8" t="s">
        <v>221</v>
      </c>
      <c r="C121" s="126">
        <v>7.0000000000000007E-2</v>
      </c>
      <c r="D121" s="126">
        <v>7.0000000000000007E-2</v>
      </c>
      <c r="E121" s="126">
        <v>6.5000000000000002E-2</v>
      </c>
      <c r="F121" s="127" t="s">
        <v>473</v>
      </c>
    </row>
    <row r="122" spans="1:6" x14ac:dyDescent="0.2">
      <c r="A122" s="47">
        <v>65</v>
      </c>
      <c r="B122" s="8" t="s">
        <v>222</v>
      </c>
      <c r="C122" s="126">
        <v>2.5000000000000001E-2</v>
      </c>
      <c r="D122" s="126">
        <v>2.5000000000000001E-2</v>
      </c>
      <c r="E122" s="126">
        <v>2.5000000000000001E-2</v>
      </c>
      <c r="F122" s="127"/>
    </row>
    <row r="123" spans="1:6" x14ac:dyDescent="0.2">
      <c r="A123" s="47">
        <v>66</v>
      </c>
      <c r="B123" s="8" t="s">
        <v>223</v>
      </c>
      <c r="C123" s="126">
        <v>1.4999999999999998E-2</v>
      </c>
      <c r="D123" s="126">
        <v>1.4999999999999999E-2</v>
      </c>
      <c r="E123" s="126">
        <v>0.01</v>
      </c>
      <c r="F123" s="127"/>
    </row>
    <row r="124" spans="1:6" x14ac:dyDescent="0.2">
      <c r="A124" s="47">
        <v>67</v>
      </c>
      <c r="B124" s="8" t="s">
        <v>224</v>
      </c>
      <c r="C124" s="126">
        <v>0.03</v>
      </c>
      <c r="D124" s="126">
        <v>0.03</v>
      </c>
      <c r="E124" s="126">
        <v>0.03</v>
      </c>
      <c r="F124" s="127" t="s">
        <v>225</v>
      </c>
    </row>
    <row r="125" spans="1:6" ht="25.5" x14ac:dyDescent="0.2">
      <c r="A125" s="47" t="s">
        <v>226</v>
      </c>
      <c r="B125" s="8" t="s">
        <v>227</v>
      </c>
      <c r="C125" s="126">
        <v>0</v>
      </c>
      <c r="D125" s="126">
        <v>0</v>
      </c>
      <c r="E125" s="126">
        <v>0</v>
      </c>
      <c r="F125" s="127"/>
    </row>
    <row r="126" spans="1:6" x14ac:dyDescent="0.2">
      <c r="A126" s="47">
        <v>68</v>
      </c>
      <c r="B126" s="8" t="s">
        <v>228</v>
      </c>
      <c r="C126" s="126">
        <v>0.13363392658377388</v>
      </c>
      <c r="D126" s="126">
        <v>0.13172228427365978</v>
      </c>
      <c r="E126" s="126">
        <v>0.13618027766669116</v>
      </c>
      <c r="F126" s="127" t="s">
        <v>229</v>
      </c>
    </row>
    <row r="127" spans="1:6" x14ac:dyDescent="0.2">
      <c r="A127" s="47">
        <v>69</v>
      </c>
      <c r="B127" s="8" t="s">
        <v>230</v>
      </c>
      <c r="C127" s="135" t="s">
        <v>62</v>
      </c>
      <c r="D127" s="135" t="s">
        <v>62</v>
      </c>
      <c r="E127" s="135" t="s">
        <v>62</v>
      </c>
      <c r="F127" s="127"/>
    </row>
    <row r="128" spans="1:6" ht="14.25" customHeight="1" x14ac:dyDescent="0.2">
      <c r="A128" s="47">
        <v>70</v>
      </c>
      <c r="B128" s="8" t="s">
        <v>230</v>
      </c>
      <c r="C128" s="135" t="s">
        <v>62</v>
      </c>
      <c r="D128" s="135" t="s">
        <v>62</v>
      </c>
      <c r="E128" s="135" t="s">
        <v>62</v>
      </c>
      <c r="F128" s="127"/>
    </row>
    <row r="129" spans="1:6" ht="14.25" customHeight="1" x14ac:dyDescent="0.2">
      <c r="A129" s="47">
        <v>71</v>
      </c>
      <c r="B129" s="8" t="s">
        <v>230</v>
      </c>
      <c r="C129" s="135" t="s">
        <v>62</v>
      </c>
      <c r="D129" s="135" t="s">
        <v>62</v>
      </c>
      <c r="E129" s="135" t="s">
        <v>62</v>
      </c>
      <c r="F129" s="127"/>
    </row>
    <row r="130" spans="1:6" x14ac:dyDescent="0.2">
      <c r="A130" s="331" t="s">
        <v>231</v>
      </c>
      <c r="B130" s="332"/>
      <c r="C130" s="332"/>
      <c r="D130" s="332"/>
      <c r="E130" s="332"/>
      <c r="F130" s="332"/>
    </row>
    <row r="131" spans="1:6" ht="38.25" x14ac:dyDescent="0.2">
      <c r="A131" s="3">
        <v>72</v>
      </c>
      <c r="B131" s="3" t="s">
        <v>232</v>
      </c>
      <c r="C131" s="49">
        <v>0</v>
      </c>
      <c r="D131" s="49">
        <v>0</v>
      </c>
      <c r="E131" s="49">
        <v>0</v>
      </c>
      <c r="F131" s="47" t="s">
        <v>474</v>
      </c>
    </row>
    <row r="132" spans="1:6" ht="38.25" x14ac:dyDescent="0.2">
      <c r="A132" s="3">
        <v>73</v>
      </c>
      <c r="B132" s="3" t="s">
        <v>233</v>
      </c>
      <c r="C132" s="49">
        <v>0</v>
      </c>
      <c r="D132" s="49">
        <v>0</v>
      </c>
      <c r="E132" s="49">
        <v>0</v>
      </c>
      <c r="F132" s="47" t="s">
        <v>475</v>
      </c>
    </row>
    <row r="133" spans="1:6" ht="14.25" customHeight="1" x14ac:dyDescent="0.2">
      <c r="A133" s="3">
        <v>74</v>
      </c>
      <c r="B133" s="3" t="s">
        <v>234</v>
      </c>
      <c r="C133" s="49" t="s">
        <v>62</v>
      </c>
      <c r="D133" s="49" t="s">
        <v>62</v>
      </c>
      <c r="E133" s="49" t="s">
        <v>62</v>
      </c>
      <c r="F133" s="47"/>
    </row>
    <row r="134" spans="1:6" ht="14.25" customHeight="1" x14ac:dyDescent="0.2">
      <c r="A134" s="3">
        <v>75</v>
      </c>
      <c r="B134" s="3" t="s">
        <v>235</v>
      </c>
      <c r="C134" s="49">
        <v>0</v>
      </c>
      <c r="D134" s="49">
        <v>0</v>
      </c>
      <c r="E134" s="49">
        <v>0</v>
      </c>
      <c r="F134" s="47" t="s">
        <v>476</v>
      </c>
    </row>
    <row r="135" spans="1:6" x14ac:dyDescent="0.2">
      <c r="A135" s="329" t="s">
        <v>236</v>
      </c>
      <c r="B135" s="330"/>
      <c r="C135" s="330"/>
      <c r="D135" s="330"/>
      <c r="E135" s="330"/>
      <c r="F135" s="330"/>
    </row>
    <row r="136" spans="1:6" ht="25.5" x14ac:dyDescent="0.2">
      <c r="A136" s="3">
        <v>76</v>
      </c>
      <c r="B136" s="3" t="s">
        <v>237</v>
      </c>
      <c r="C136" s="50">
        <v>0</v>
      </c>
      <c r="D136" s="50">
        <v>0</v>
      </c>
      <c r="E136" s="50">
        <v>0</v>
      </c>
      <c r="F136" s="3">
        <v>62</v>
      </c>
    </row>
    <row r="137" spans="1:6" ht="24" customHeight="1" x14ac:dyDescent="0.2">
      <c r="A137" s="3">
        <v>77</v>
      </c>
      <c r="B137" s="3" t="s">
        <v>238</v>
      </c>
      <c r="C137" s="50">
        <v>486617.18601311039</v>
      </c>
      <c r="D137" s="50">
        <v>479332.8063946052</v>
      </c>
      <c r="E137" s="50">
        <v>465656.54885682836</v>
      </c>
      <c r="F137" s="3">
        <v>62</v>
      </c>
    </row>
    <row r="138" spans="1:6" ht="32.25" customHeight="1" x14ac:dyDescent="0.2">
      <c r="A138" s="3">
        <v>78</v>
      </c>
      <c r="B138" s="3" t="s">
        <v>239</v>
      </c>
      <c r="C138" s="50">
        <v>0</v>
      </c>
      <c r="D138" s="50">
        <v>0</v>
      </c>
      <c r="E138" s="50">
        <v>0</v>
      </c>
      <c r="F138" s="3">
        <v>62</v>
      </c>
    </row>
    <row r="139" spans="1:6" x14ac:dyDescent="0.2">
      <c r="A139" s="3">
        <v>79</v>
      </c>
      <c r="B139" s="3" t="s">
        <v>240</v>
      </c>
      <c r="C139" s="50">
        <v>233576.24928629296</v>
      </c>
      <c r="D139" s="50">
        <v>230079.74706941048</v>
      </c>
      <c r="E139" s="50">
        <v>223515.14345127763</v>
      </c>
      <c r="F139" s="3">
        <v>62</v>
      </c>
    </row>
    <row r="140" spans="1:6" x14ac:dyDescent="0.2">
      <c r="A140" s="331" t="s">
        <v>241</v>
      </c>
      <c r="B140" s="332"/>
      <c r="C140" s="332"/>
      <c r="D140" s="332"/>
      <c r="E140" s="332"/>
      <c r="F140" s="332"/>
    </row>
    <row r="141" spans="1:6" ht="25.5" x14ac:dyDescent="0.2">
      <c r="A141" s="3">
        <v>80</v>
      </c>
      <c r="B141" s="3" t="s">
        <v>242</v>
      </c>
      <c r="C141" s="47" t="s">
        <v>62</v>
      </c>
      <c r="D141" s="47" t="s">
        <v>62</v>
      </c>
      <c r="E141" s="47" t="s">
        <v>62</v>
      </c>
      <c r="F141" s="47" t="s">
        <v>477</v>
      </c>
    </row>
    <row r="142" spans="1:6" ht="25.5" x14ac:dyDescent="0.2">
      <c r="A142" s="3">
        <v>81</v>
      </c>
      <c r="B142" s="3" t="s">
        <v>243</v>
      </c>
      <c r="C142" s="114">
        <v>0</v>
      </c>
      <c r="D142" s="114">
        <v>0</v>
      </c>
      <c r="E142" s="114">
        <v>0</v>
      </c>
      <c r="F142" s="47" t="s">
        <v>477</v>
      </c>
    </row>
    <row r="143" spans="1:6" ht="25.5" x14ac:dyDescent="0.2">
      <c r="A143" s="3">
        <v>82</v>
      </c>
      <c r="B143" s="3" t="s">
        <v>244</v>
      </c>
      <c r="C143" s="47" t="s">
        <v>62</v>
      </c>
      <c r="D143" s="47" t="s">
        <v>62</v>
      </c>
      <c r="E143" s="47" t="s">
        <v>62</v>
      </c>
      <c r="F143" s="47" t="s">
        <v>478</v>
      </c>
    </row>
    <row r="144" spans="1:6" ht="25.5" x14ac:dyDescent="0.2">
      <c r="A144" s="3">
        <v>83</v>
      </c>
      <c r="B144" s="3" t="s">
        <v>245</v>
      </c>
      <c r="C144" s="47" t="s">
        <v>62</v>
      </c>
      <c r="D144" s="47" t="s">
        <v>62</v>
      </c>
      <c r="E144" s="47" t="s">
        <v>62</v>
      </c>
      <c r="F144" s="47" t="s">
        <v>478</v>
      </c>
    </row>
    <row r="145" spans="1:6" ht="25.5" x14ac:dyDescent="0.2">
      <c r="A145" s="3">
        <v>84</v>
      </c>
      <c r="B145" s="3" t="s">
        <v>246</v>
      </c>
      <c r="C145" s="47" t="s">
        <v>62</v>
      </c>
      <c r="D145" s="47" t="s">
        <v>62</v>
      </c>
      <c r="E145" s="47" t="s">
        <v>62</v>
      </c>
      <c r="F145" s="47" t="s">
        <v>479</v>
      </c>
    </row>
    <row r="146" spans="1:6" ht="25.5" x14ac:dyDescent="0.2">
      <c r="A146" s="3">
        <v>85</v>
      </c>
      <c r="B146" s="3" t="s">
        <v>247</v>
      </c>
      <c r="C146" s="47" t="s">
        <v>62</v>
      </c>
      <c r="D146" s="47" t="s">
        <v>62</v>
      </c>
      <c r="E146" s="47" t="s">
        <v>62</v>
      </c>
      <c r="F146" s="47" t="s">
        <v>479</v>
      </c>
    </row>
  </sheetData>
  <mergeCells count="11">
    <mergeCell ref="A85:F85"/>
    <mergeCell ref="A1:K2"/>
    <mergeCell ref="A8:B9"/>
    <mergeCell ref="A22:F22"/>
    <mergeCell ref="A58:F58"/>
    <mergeCell ref="A67:F67"/>
    <mergeCell ref="A93:F93"/>
    <mergeCell ref="A117:F117"/>
    <mergeCell ref="A130:F130"/>
    <mergeCell ref="A135:F135"/>
    <mergeCell ref="A140:F140"/>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54"/>
  <sheetViews>
    <sheetView showGridLines="0" zoomScaleNormal="100" workbookViewId="0">
      <selection activeCell="T18" sqref="T18"/>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333" t="s">
        <v>495</v>
      </c>
      <c r="B1" s="333"/>
      <c r="C1" s="333"/>
      <c r="D1" s="333"/>
      <c r="E1" s="333"/>
      <c r="F1" s="333"/>
      <c r="G1" s="333"/>
      <c r="H1" s="333"/>
      <c r="I1" s="333"/>
      <c r="J1" s="333"/>
      <c r="K1" s="333"/>
      <c r="L1" s="333"/>
      <c r="M1" s="333"/>
      <c r="N1" s="333"/>
      <c r="O1" s="333"/>
      <c r="P1" s="333"/>
      <c r="Q1" s="2"/>
    </row>
    <row r="2" spans="1:17" x14ac:dyDescent="0.2">
      <c r="A2" s="333"/>
      <c r="B2" s="333"/>
      <c r="C2" s="333"/>
      <c r="D2" s="333"/>
      <c r="E2" s="333"/>
      <c r="F2" s="333"/>
      <c r="G2" s="333"/>
      <c r="H2" s="333"/>
      <c r="I2" s="333"/>
      <c r="J2" s="333"/>
      <c r="K2" s="333"/>
      <c r="L2" s="333"/>
      <c r="M2" s="333"/>
      <c r="N2" s="333"/>
      <c r="O2" s="333"/>
      <c r="P2" s="333"/>
      <c r="Q2" s="2"/>
    </row>
    <row r="3" spans="1:17" x14ac:dyDescent="0.2">
      <c r="A3" s="259" t="s">
        <v>666</v>
      </c>
      <c r="B3" s="260"/>
      <c r="C3" s="260"/>
      <c r="D3" s="260"/>
      <c r="E3" s="260"/>
      <c r="F3" s="260"/>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130">
        <f>'Table of contents'!E12</f>
        <v>44834</v>
      </c>
      <c r="B6" s="2"/>
      <c r="C6" s="2"/>
      <c r="D6" s="2"/>
      <c r="E6" s="2"/>
      <c r="F6" s="2"/>
      <c r="G6" s="2"/>
      <c r="H6" s="2"/>
      <c r="I6" s="2"/>
      <c r="J6" s="2"/>
      <c r="K6" s="2"/>
      <c r="L6" s="2"/>
      <c r="M6" s="2"/>
      <c r="N6" s="2"/>
      <c r="O6" s="2"/>
      <c r="P6" s="2"/>
      <c r="Q6" s="2"/>
    </row>
    <row r="7" spans="1:17" ht="19.5" customHeight="1" x14ac:dyDescent="0.2">
      <c r="A7" s="345" t="s">
        <v>587</v>
      </c>
      <c r="B7" s="345"/>
      <c r="C7" s="345"/>
      <c r="D7" s="345"/>
      <c r="E7" s="345"/>
      <c r="F7" s="345"/>
      <c r="G7" s="345"/>
      <c r="H7" s="345"/>
      <c r="I7" s="345"/>
      <c r="J7" s="345"/>
      <c r="K7" s="345"/>
      <c r="L7" s="345"/>
      <c r="M7" s="345"/>
      <c r="N7" s="345"/>
      <c r="O7" s="2"/>
      <c r="P7" s="2"/>
      <c r="Q7" s="2"/>
    </row>
    <row r="8" spans="1:17" ht="38.25" customHeight="1" x14ac:dyDescent="0.2">
      <c r="A8" s="341" t="s">
        <v>248</v>
      </c>
      <c r="B8" s="341"/>
      <c r="C8" s="341" t="s">
        <v>249</v>
      </c>
      <c r="D8" s="341"/>
      <c r="E8" s="341" t="s">
        <v>250</v>
      </c>
      <c r="F8" s="341"/>
      <c r="G8" s="341" t="s">
        <v>251</v>
      </c>
      <c r="H8" s="341"/>
      <c r="I8" s="341" t="s">
        <v>252</v>
      </c>
      <c r="J8" s="341"/>
      <c r="K8" s="341"/>
      <c r="L8" s="341"/>
      <c r="M8" s="341" t="s">
        <v>253</v>
      </c>
      <c r="N8" s="343" t="s">
        <v>254</v>
      </c>
      <c r="O8" s="2"/>
      <c r="P8" s="2"/>
      <c r="Q8" s="2"/>
    </row>
    <row r="9" spans="1:17" ht="63.75" x14ac:dyDescent="0.2">
      <c r="A9" s="342"/>
      <c r="B9" s="342"/>
      <c r="C9" s="38" t="s">
        <v>428</v>
      </c>
      <c r="D9" s="38" t="s">
        <v>427</v>
      </c>
      <c r="E9" s="38" t="s">
        <v>426</v>
      </c>
      <c r="F9" s="38" t="s">
        <v>255</v>
      </c>
      <c r="G9" s="38" t="s">
        <v>428</v>
      </c>
      <c r="H9" s="38" t="s">
        <v>429</v>
      </c>
      <c r="I9" s="38" t="s">
        <v>256</v>
      </c>
      <c r="J9" s="38" t="s">
        <v>257</v>
      </c>
      <c r="K9" s="38" t="s">
        <v>258</v>
      </c>
      <c r="L9" s="38" t="s">
        <v>259</v>
      </c>
      <c r="M9" s="342"/>
      <c r="N9" s="344"/>
      <c r="O9" s="2"/>
      <c r="P9" s="2"/>
      <c r="Q9" s="2"/>
    </row>
    <row r="10" spans="1:17" x14ac:dyDescent="0.2">
      <c r="A10" s="34"/>
      <c r="B10" s="34"/>
      <c r="C10" s="34" t="s">
        <v>260</v>
      </c>
      <c r="D10" s="34" t="s">
        <v>261</v>
      </c>
      <c r="E10" s="34" t="s">
        <v>262</v>
      </c>
      <c r="F10" s="34" t="s">
        <v>263</v>
      </c>
      <c r="G10" s="34" t="s">
        <v>264</v>
      </c>
      <c r="H10" s="34" t="s">
        <v>265</v>
      </c>
      <c r="I10" s="34" t="s">
        <v>266</v>
      </c>
      <c r="J10" s="34" t="s">
        <v>267</v>
      </c>
      <c r="K10" s="34" t="s">
        <v>268</v>
      </c>
      <c r="L10" s="34" t="s">
        <v>269</v>
      </c>
      <c r="M10" s="34" t="s">
        <v>270</v>
      </c>
      <c r="N10" s="35" t="s">
        <v>271</v>
      </c>
      <c r="O10" s="2"/>
      <c r="P10" s="2"/>
      <c r="Q10" s="2"/>
    </row>
    <row r="11" spans="1:17" x14ac:dyDescent="0.2">
      <c r="A11" s="52" t="s">
        <v>260</v>
      </c>
      <c r="B11" s="40" t="s">
        <v>272</v>
      </c>
      <c r="C11" s="41"/>
      <c r="D11" s="41"/>
      <c r="E11" s="41"/>
      <c r="F11" s="41"/>
      <c r="G11" s="41"/>
      <c r="H11" s="41"/>
      <c r="I11" s="41"/>
      <c r="J11" s="41"/>
      <c r="K11" s="41"/>
      <c r="L11" s="41"/>
      <c r="M11" s="41"/>
      <c r="N11" s="41"/>
      <c r="O11" s="2"/>
      <c r="P11" s="2"/>
      <c r="Q11" s="2"/>
    </row>
    <row r="12" spans="1:17" x14ac:dyDescent="0.2">
      <c r="A12" s="53"/>
      <c r="B12" s="42" t="s">
        <v>273</v>
      </c>
      <c r="C12" s="43">
        <v>102610584.72492225</v>
      </c>
      <c r="D12" s="43"/>
      <c r="E12" s="43"/>
      <c r="F12" s="43"/>
      <c r="G12" s="43"/>
      <c r="H12" s="43"/>
      <c r="I12" s="43">
        <v>33722204.20121523</v>
      </c>
      <c r="J12" s="43"/>
      <c r="K12" s="43"/>
      <c r="L12" s="43">
        <v>33722204.20121523</v>
      </c>
      <c r="M12" s="96">
        <v>0.99795965351669857</v>
      </c>
      <c r="N12" s="125">
        <v>1.5</v>
      </c>
      <c r="O12" s="2"/>
      <c r="P12" s="2"/>
      <c r="Q12" s="2"/>
    </row>
    <row r="13" spans="1:17" x14ac:dyDescent="0.2">
      <c r="A13" s="53"/>
      <c r="B13" s="42" t="s">
        <v>274</v>
      </c>
      <c r="C13" s="43">
        <v>381943.2356666667</v>
      </c>
      <c r="D13" s="43"/>
      <c r="E13" s="43"/>
      <c r="F13" s="43"/>
      <c r="G13" s="43"/>
      <c r="H13" s="43"/>
      <c r="I13" s="43">
        <v>38194.323566666673</v>
      </c>
      <c r="J13" s="43"/>
      <c r="K13" s="43"/>
      <c r="L13" s="43">
        <v>38194.323566666673</v>
      </c>
      <c r="M13" s="96">
        <v>1.1303055306070937E-3</v>
      </c>
      <c r="N13" s="125">
        <v>1.5</v>
      </c>
      <c r="O13" s="2"/>
      <c r="P13" s="2"/>
      <c r="Q13" s="2"/>
    </row>
    <row r="14" spans="1:17" x14ac:dyDescent="0.2">
      <c r="A14" s="53"/>
      <c r="B14" s="42" t="s">
        <v>275</v>
      </c>
      <c r="C14" s="43">
        <v>307513.30206666666</v>
      </c>
      <c r="D14" s="43"/>
      <c r="E14" s="43"/>
      <c r="F14" s="43"/>
      <c r="G14" s="43"/>
      <c r="H14" s="43"/>
      <c r="I14" s="43">
        <v>30751.330206666666</v>
      </c>
      <c r="J14" s="43"/>
      <c r="K14" s="43"/>
      <c r="L14" s="43">
        <v>30751.330206666666</v>
      </c>
      <c r="M14" s="96">
        <v>9.1004095269421159E-4</v>
      </c>
      <c r="N14" s="125">
        <v>1.5</v>
      </c>
      <c r="O14" s="2"/>
      <c r="P14" s="2"/>
      <c r="Q14" s="2"/>
    </row>
    <row r="15" spans="1:17" x14ac:dyDescent="0.2">
      <c r="A15" s="53"/>
      <c r="B15" s="42" t="s">
        <v>276</v>
      </c>
      <c r="C15" s="43">
        <v>0</v>
      </c>
      <c r="D15" s="43"/>
      <c r="E15" s="43"/>
      <c r="F15" s="43"/>
      <c r="G15" s="43"/>
      <c r="H15" s="43"/>
      <c r="I15" s="43">
        <v>0</v>
      </c>
      <c r="J15" s="43"/>
      <c r="K15" s="43"/>
      <c r="L15" s="43">
        <v>0</v>
      </c>
      <c r="M15" s="96">
        <v>0</v>
      </c>
      <c r="N15" s="125">
        <v>1.5</v>
      </c>
      <c r="O15" s="2"/>
      <c r="P15" s="2"/>
      <c r="Q15" s="2"/>
    </row>
    <row r="16" spans="1:17" x14ac:dyDescent="0.2">
      <c r="A16" s="53"/>
      <c r="B16" s="42"/>
      <c r="C16" s="43"/>
      <c r="D16" s="43"/>
      <c r="E16" s="43"/>
      <c r="F16" s="43"/>
      <c r="G16" s="43"/>
      <c r="H16" s="43"/>
      <c r="I16" s="43"/>
      <c r="J16" s="43"/>
      <c r="K16" s="43"/>
      <c r="L16" s="43"/>
      <c r="M16" s="96"/>
      <c r="N16" s="125"/>
      <c r="O16" s="2"/>
      <c r="P16" s="2"/>
      <c r="Q16" s="2"/>
    </row>
    <row r="17" spans="1:17" x14ac:dyDescent="0.2">
      <c r="A17" s="53"/>
      <c r="B17" s="42"/>
      <c r="C17" s="43"/>
      <c r="D17" s="43"/>
      <c r="E17" s="43"/>
      <c r="F17" s="43"/>
      <c r="G17" s="43"/>
      <c r="H17" s="43"/>
      <c r="I17" s="43"/>
      <c r="J17" s="43"/>
      <c r="K17" s="43"/>
      <c r="L17" s="43"/>
      <c r="M17" s="96"/>
      <c r="N17" s="95"/>
      <c r="O17" s="2"/>
      <c r="P17" s="2"/>
      <c r="Q17" s="2"/>
    </row>
    <row r="18" spans="1:17" x14ac:dyDescent="0.2">
      <c r="A18" s="53"/>
      <c r="B18" s="42"/>
      <c r="C18" s="43"/>
      <c r="D18" s="43"/>
      <c r="E18" s="43"/>
      <c r="F18" s="43"/>
      <c r="G18" s="43"/>
      <c r="H18" s="43"/>
      <c r="I18" s="43"/>
      <c r="J18" s="43"/>
      <c r="K18" s="43"/>
      <c r="L18" s="43"/>
      <c r="M18" s="96"/>
      <c r="N18" s="95"/>
      <c r="O18" s="2"/>
      <c r="P18" s="2"/>
      <c r="Q18" s="2"/>
    </row>
    <row r="19" spans="1:17" x14ac:dyDescent="0.2">
      <c r="A19" s="53"/>
      <c r="B19" s="42"/>
      <c r="C19" s="43"/>
      <c r="D19" s="43"/>
      <c r="E19" s="43"/>
      <c r="F19" s="43"/>
      <c r="G19" s="43"/>
      <c r="H19" s="43"/>
      <c r="I19" s="43"/>
      <c r="J19" s="43"/>
      <c r="K19" s="43"/>
      <c r="L19" s="43"/>
      <c r="M19" s="96"/>
      <c r="N19" s="95"/>
      <c r="O19" s="2"/>
      <c r="P19" s="2"/>
      <c r="Q19" s="2"/>
    </row>
    <row r="20" spans="1:17" x14ac:dyDescent="0.2">
      <c r="A20" s="103" t="s">
        <v>261</v>
      </c>
      <c r="B20" s="101" t="s">
        <v>259</v>
      </c>
      <c r="C20" s="102">
        <f>SUM(C12:C15)</f>
        <v>103300041.26265559</v>
      </c>
      <c r="D20" s="102"/>
      <c r="E20" s="102"/>
      <c r="F20" s="102"/>
      <c r="G20" s="102"/>
      <c r="H20" s="102"/>
      <c r="I20" s="102">
        <f>SUM(I12:I15)</f>
        <v>33791149.854988568</v>
      </c>
      <c r="J20" s="102"/>
      <c r="K20" s="102"/>
      <c r="L20" s="102">
        <f>SUM(L12:L15)</f>
        <v>33791149.854988568</v>
      </c>
      <c r="M20" s="104">
        <v>1</v>
      </c>
      <c r="N20" s="105">
        <f>SUM(N12:N15)</f>
        <v>6</v>
      </c>
      <c r="O20" s="2"/>
      <c r="P20" s="2"/>
      <c r="Q20" s="2"/>
    </row>
    <row r="21" spans="1:17" x14ac:dyDescent="0.2">
      <c r="A21" s="2"/>
      <c r="B21" s="2"/>
      <c r="C21" s="37"/>
      <c r="D21" s="37"/>
      <c r="E21" s="37"/>
      <c r="F21" s="37"/>
      <c r="G21" s="37"/>
      <c r="H21" s="37"/>
      <c r="I21" s="37"/>
      <c r="J21" s="37"/>
      <c r="K21" s="37"/>
      <c r="L21" s="37"/>
      <c r="M21" s="37"/>
      <c r="N21" s="37"/>
      <c r="O21" s="2"/>
      <c r="P21" s="2"/>
      <c r="Q21" s="2"/>
    </row>
    <row r="22" spans="1:17" x14ac:dyDescent="0.2">
      <c r="O22" s="2"/>
      <c r="P22" s="2"/>
      <c r="Q22" s="2"/>
    </row>
    <row r="23" spans="1:17" x14ac:dyDescent="0.2">
      <c r="A23" s="130">
        <v>44742</v>
      </c>
      <c r="B23" s="2"/>
      <c r="C23" s="2"/>
      <c r="D23" s="2"/>
      <c r="E23" s="2"/>
      <c r="F23" s="2"/>
      <c r="G23" s="2"/>
      <c r="H23" s="2"/>
      <c r="I23" s="2"/>
      <c r="J23" s="2"/>
      <c r="K23" s="2"/>
      <c r="L23" s="2"/>
      <c r="M23" s="2"/>
      <c r="N23" s="2"/>
      <c r="O23" s="2"/>
      <c r="P23" s="2"/>
      <c r="Q23" s="2"/>
    </row>
    <row r="24" spans="1:17" ht="21" customHeight="1" x14ac:dyDescent="0.2">
      <c r="A24" s="345" t="s">
        <v>587</v>
      </c>
      <c r="B24" s="345"/>
      <c r="C24" s="345"/>
      <c r="D24" s="345"/>
      <c r="E24" s="345"/>
      <c r="F24" s="345"/>
      <c r="G24" s="345"/>
      <c r="H24" s="345"/>
      <c r="I24" s="345"/>
      <c r="J24" s="345"/>
      <c r="K24" s="345"/>
      <c r="L24" s="345"/>
      <c r="M24" s="345"/>
      <c r="N24" s="345"/>
      <c r="O24" s="2"/>
      <c r="P24" s="2"/>
      <c r="Q24" s="2"/>
    </row>
    <row r="25" spans="1:17" ht="39" customHeight="1" x14ac:dyDescent="0.2">
      <c r="A25" s="341" t="s">
        <v>248</v>
      </c>
      <c r="B25" s="341"/>
      <c r="C25" s="341" t="s">
        <v>249</v>
      </c>
      <c r="D25" s="341"/>
      <c r="E25" s="341" t="s">
        <v>250</v>
      </c>
      <c r="F25" s="341"/>
      <c r="G25" s="341" t="s">
        <v>251</v>
      </c>
      <c r="H25" s="341"/>
      <c r="I25" s="341" t="s">
        <v>252</v>
      </c>
      <c r="J25" s="341"/>
      <c r="K25" s="341"/>
      <c r="L25" s="341"/>
      <c r="M25" s="341" t="s">
        <v>253</v>
      </c>
      <c r="N25" s="343" t="s">
        <v>254</v>
      </c>
      <c r="O25" s="2"/>
      <c r="P25" s="2"/>
      <c r="Q25" s="2"/>
    </row>
    <row r="26" spans="1:17" ht="63.75" x14ac:dyDescent="0.2">
      <c r="A26" s="342"/>
      <c r="B26" s="342"/>
      <c r="C26" s="312" t="s">
        <v>428</v>
      </c>
      <c r="D26" s="312" t="s">
        <v>427</v>
      </c>
      <c r="E26" s="312" t="s">
        <v>426</v>
      </c>
      <c r="F26" s="312" t="s">
        <v>255</v>
      </c>
      <c r="G26" s="312" t="s">
        <v>428</v>
      </c>
      <c r="H26" s="312" t="s">
        <v>429</v>
      </c>
      <c r="I26" s="312" t="s">
        <v>256</v>
      </c>
      <c r="J26" s="312" t="s">
        <v>257</v>
      </c>
      <c r="K26" s="312" t="s">
        <v>258</v>
      </c>
      <c r="L26" s="312" t="s">
        <v>259</v>
      </c>
      <c r="M26" s="342"/>
      <c r="N26" s="344"/>
      <c r="O26" s="2"/>
      <c r="P26" s="2"/>
      <c r="Q26" s="2"/>
    </row>
    <row r="27" spans="1:17" x14ac:dyDescent="0.2">
      <c r="A27" s="317"/>
      <c r="B27" s="317"/>
      <c r="C27" s="317" t="s">
        <v>260</v>
      </c>
      <c r="D27" s="317" t="s">
        <v>261</v>
      </c>
      <c r="E27" s="317" t="s">
        <v>262</v>
      </c>
      <c r="F27" s="317" t="s">
        <v>263</v>
      </c>
      <c r="G27" s="317" t="s">
        <v>264</v>
      </c>
      <c r="H27" s="317" t="s">
        <v>265</v>
      </c>
      <c r="I27" s="317" t="s">
        <v>266</v>
      </c>
      <c r="J27" s="317" t="s">
        <v>267</v>
      </c>
      <c r="K27" s="317" t="s">
        <v>268</v>
      </c>
      <c r="L27" s="317" t="s">
        <v>269</v>
      </c>
      <c r="M27" s="317" t="s">
        <v>270</v>
      </c>
      <c r="N27" s="35" t="s">
        <v>271</v>
      </c>
      <c r="O27" s="2"/>
      <c r="P27" s="2"/>
      <c r="Q27" s="2"/>
    </row>
    <row r="28" spans="1:17" x14ac:dyDescent="0.2">
      <c r="A28" s="52" t="s">
        <v>260</v>
      </c>
      <c r="B28" s="40" t="s">
        <v>272</v>
      </c>
      <c r="C28" s="41"/>
      <c r="D28" s="41"/>
      <c r="E28" s="41"/>
      <c r="F28" s="41"/>
      <c r="G28" s="41"/>
      <c r="H28" s="41"/>
      <c r="I28" s="41"/>
      <c r="J28" s="41"/>
      <c r="K28" s="41"/>
      <c r="L28" s="41"/>
      <c r="M28" s="41"/>
      <c r="N28" s="41"/>
      <c r="O28" s="2"/>
      <c r="P28" s="2"/>
      <c r="Q28" s="2"/>
    </row>
    <row r="29" spans="1:17" x14ac:dyDescent="0.2">
      <c r="A29" s="53"/>
      <c r="B29" s="42" t="s">
        <v>273</v>
      </c>
      <c r="C29" s="43">
        <v>100903282.10382311</v>
      </c>
      <c r="D29" s="43"/>
      <c r="E29" s="43"/>
      <c r="F29" s="43"/>
      <c r="G29" s="43"/>
      <c r="H29" s="43"/>
      <c r="I29" s="43">
        <v>33213256.97822281</v>
      </c>
      <c r="J29" s="43"/>
      <c r="K29" s="43"/>
      <c r="L29" s="43">
        <v>33213256.97822281</v>
      </c>
      <c r="M29" s="96">
        <v>0.99739916559754971</v>
      </c>
      <c r="N29" s="125">
        <v>1.5</v>
      </c>
      <c r="O29" s="2"/>
      <c r="P29" s="2"/>
      <c r="Q29" s="2"/>
    </row>
    <row r="30" spans="1:17" x14ac:dyDescent="0.2">
      <c r="A30" s="53"/>
      <c r="B30" s="42" t="s">
        <v>274</v>
      </c>
      <c r="C30" s="43">
        <v>382128.8597777778</v>
      </c>
      <c r="D30" s="43"/>
      <c r="E30" s="43"/>
      <c r="F30" s="43"/>
      <c r="G30" s="43"/>
      <c r="H30" s="43"/>
      <c r="I30" s="43">
        <v>38212.885977777776</v>
      </c>
      <c r="J30" s="43"/>
      <c r="K30" s="43"/>
      <c r="L30" s="43">
        <v>38212.885977777776</v>
      </c>
      <c r="M30" s="96">
        <v>1.1475387859221405E-3</v>
      </c>
      <c r="N30" s="125">
        <v>1.5</v>
      </c>
      <c r="O30" s="2"/>
      <c r="P30" s="2"/>
      <c r="Q30" s="2"/>
    </row>
    <row r="31" spans="1:17" x14ac:dyDescent="0.2">
      <c r="A31" s="53"/>
      <c r="B31" s="42" t="s">
        <v>275</v>
      </c>
      <c r="C31" s="43">
        <v>483945.46979748551</v>
      </c>
      <c r="D31" s="43"/>
      <c r="E31" s="43"/>
      <c r="F31" s="43"/>
      <c r="G31" s="43"/>
      <c r="H31" s="43"/>
      <c r="I31" s="43">
        <v>48394.546979748557</v>
      </c>
      <c r="J31" s="43"/>
      <c r="K31" s="43"/>
      <c r="L31" s="43">
        <v>48394.546979748557</v>
      </c>
      <c r="M31" s="96">
        <v>1.4532956165281029E-3</v>
      </c>
      <c r="N31" s="125">
        <v>1.5</v>
      </c>
      <c r="O31" s="2"/>
      <c r="P31" s="2"/>
      <c r="Q31" s="2"/>
    </row>
    <row r="32" spans="1:17" x14ac:dyDescent="0.2">
      <c r="A32" s="53"/>
      <c r="B32" s="42" t="s">
        <v>276</v>
      </c>
      <c r="C32" s="43">
        <v>0</v>
      </c>
      <c r="D32" s="43"/>
      <c r="E32" s="43"/>
      <c r="F32" s="43"/>
      <c r="G32" s="43"/>
      <c r="H32" s="43"/>
      <c r="I32" s="43">
        <v>0</v>
      </c>
      <c r="J32" s="43"/>
      <c r="K32" s="43"/>
      <c r="L32" s="43">
        <v>0</v>
      </c>
      <c r="M32" s="96">
        <v>0</v>
      </c>
      <c r="N32" s="125">
        <v>1.5</v>
      </c>
      <c r="O32" s="2"/>
      <c r="P32" s="2"/>
      <c r="Q32" s="2"/>
    </row>
    <row r="33" spans="1:17" x14ac:dyDescent="0.2">
      <c r="A33" s="53"/>
      <c r="B33" s="42"/>
      <c r="C33" s="43"/>
      <c r="D33" s="43"/>
      <c r="E33" s="43"/>
      <c r="F33" s="43"/>
      <c r="G33" s="43"/>
      <c r="H33" s="43"/>
      <c r="I33" s="43"/>
      <c r="J33" s="43"/>
      <c r="K33" s="43"/>
      <c r="L33" s="43"/>
      <c r="M33" s="96"/>
      <c r="N33" s="125"/>
      <c r="O33" s="2"/>
      <c r="P33" s="2"/>
      <c r="Q33" s="2"/>
    </row>
    <row r="34" spans="1:17" x14ac:dyDescent="0.2">
      <c r="A34" s="53"/>
      <c r="B34" s="42"/>
      <c r="C34" s="43"/>
      <c r="D34" s="43"/>
      <c r="E34" s="43"/>
      <c r="F34" s="43"/>
      <c r="G34" s="43"/>
      <c r="H34" s="43"/>
      <c r="I34" s="43"/>
      <c r="J34" s="43"/>
      <c r="K34" s="43"/>
      <c r="L34" s="43"/>
      <c r="M34" s="96"/>
      <c r="N34" s="95"/>
      <c r="O34" s="2"/>
      <c r="P34" s="2"/>
      <c r="Q34" s="2"/>
    </row>
    <row r="35" spans="1:17" x14ac:dyDescent="0.2">
      <c r="A35" s="53"/>
      <c r="B35" s="42"/>
      <c r="C35" s="43"/>
      <c r="D35" s="43"/>
      <c r="E35" s="43"/>
      <c r="F35" s="43"/>
      <c r="G35" s="43"/>
      <c r="H35" s="43"/>
      <c r="I35" s="43"/>
      <c r="J35" s="43"/>
      <c r="K35" s="43"/>
      <c r="L35" s="43"/>
      <c r="M35" s="96"/>
      <c r="N35" s="95"/>
      <c r="O35" s="2"/>
      <c r="P35" s="2"/>
      <c r="Q35" s="2"/>
    </row>
    <row r="36" spans="1:17" x14ac:dyDescent="0.2">
      <c r="A36" s="53"/>
      <c r="B36" s="42"/>
      <c r="C36" s="43"/>
      <c r="D36" s="43"/>
      <c r="E36" s="43"/>
      <c r="F36" s="43"/>
      <c r="G36" s="43"/>
      <c r="H36" s="43"/>
      <c r="I36" s="43"/>
      <c r="J36" s="43"/>
      <c r="K36" s="43"/>
      <c r="L36" s="43"/>
      <c r="M36" s="96"/>
      <c r="N36" s="95"/>
      <c r="O36" s="2"/>
      <c r="P36" s="2"/>
      <c r="Q36" s="2"/>
    </row>
    <row r="37" spans="1:17" x14ac:dyDescent="0.2">
      <c r="A37" s="103" t="s">
        <v>261</v>
      </c>
      <c r="B37" s="101" t="s">
        <v>259</v>
      </c>
      <c r="C37" s="102">
        <f>SUM(C29:C32)</f>
        <v>101769356.43339838</v>
      </c>
      <c r="D37" s="102"/>
      <c r="E37" s="102"/>
      <c r="F37" s="102"/>
      <c r="G37" s="102"/>
      <c r="H37" s="102"/>
      <c r="I37" s="102">
        <f>SUM(I29:I32)</f>
        <v>33299864.411180336</v>
      </c>
      <c r="J37" s="102"/>
      <c r="K37" s="102"/>
      <c r="L37" s="102">
        <f>SUM(L29:L32)</f>
        <v>33299864.411180336</v>
      </c>
      <c r="M37" s="104">
        <v>1</v>
      </c>
      <c r="N37" s="105">
        <f>SUM(N29:N32)</f>
        <v>6</v>
      </c>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130">
        <v>44651</v>
      </c>
      <c r="B40" s="2"/>
      <c r="C40" s="2"/>
      <c r="D40" s="2"/>
      <c r="E40" s="2"/>
      <c r="F40" s="2"/>
      <c r="G40" s="2"/>
      <c r="H40" s="2"/>
      <c r="I40" s="2"/>
      <c r="J40" s="2"/>
      <c r="K40" s="2"/>
      <c r="L40" s="2"/>
      <c r="M40" s="2"/>
      <c r="N40" s="2"/>
      <c r="O40" s="2"/>
      <c r="P40" s="2"/>
      <c r="Q40" s="2"/>
    </row>
    <row r="41" spans="1:17" x14ac:dyDescent="0.2">
      <c r="A41" s="313" t="s">
        <v>587</v>
      </c>
      <c r="B41" s="313"/>
      <c r="C41" s="313"/>
      <c r="D41" s="313"/>
      <c r="E41" s="313"/>
      <c r="F41" s="313"/>
      <c r="G41" s="313"/>
      <c r="H41" s="313"/>
      <c r="I41" s="313"/>
      <c r="J41" s="313"/>
      <c r="K41" s="313"/>
      <c r="L41" s="313"/>
      <c r="M41" s="313"/>
      <c r="N41" s="313"/>
      <c r="O41" s="2"/>
      <c r="P41" s="2"/>
      <c r="Q41" s="2"/>
    </row>
    <row r="42" spans="1:17" ht="38.25" customHeight="1" x14ac:dyDescent="0.2">
      <c r="A42" s="311" t="s">
        <v>248</v>
      </c>
      <c r="B42" s="311"/>
      <c r="C42" s="349" t="s">
        <v>249</v>
      </c>
      <c r="D42" s="350"/>
      <c r="E42" s="349" t="s">
        <v>250</v>
      </c>
      <c r="F42" s="350"/>
      <c r="G42" s="349" t="s">
        <v>251</v>
      </c>
      <c r="H42" s="350"/>
      <c r="I42" s="376" t="s">
        <v>252</v>
      </c>
      <c r="J42" s="383"/>
      <c r="K42" s="383"/>
      <c r="L42" s="377"/>
      <c r="M42" s="381" t="s">
        <v>253</v>
      </c>
      <c r="N42" s="382" t="s">
        <v>254</v>
      </c>
      <c r="O42" s="2"/>
      <c r="P42" s="2"/>
      <c r="Q42" s="2"/>
    </row>
    <row r="43" spans="1:17" ht="63.75" x14ac:dyDescent="0.2">
      <c r="A43" s="312"/>
      <c r="B43" s="312"/>
      <c r="C43" s="312" t="s">
        <v>428</v>
      </c>
      <c r="D43" s="312" t="s">
        <v>427</v>
      </c>
      <c r="E43" s="312" t="s">
        <v>426</v>
      </c>
      <c r="F43" s="312" t="s">
        <v>255</v>
      </c>
      <c r="G43" s="312" t="s">
        <v>428</v>
      </c>
      <c r="H43" s="312" t="s">
        <v>429</v>
      </c>
      <c r="I43" s="312" t="s">
        <v>256</v>
      </c>
      <c r="J43" s="312" t="s">
        <v>257</v>
      </c>
      <c r="K43" s="312" t="s">
        <v>258</v>
      </c>
      <c r="L43" s="312" t="s">
        <v>259</v>
      </c>
      <c r="M43" s="341"/>
      <c r="N43" s="343"/>
      <c r="O43" s="2"/>
      <c r="P43" s="2"/>
      <c r="Q43" s="2"/>
    </row>
    <row r="44" spans="1:17" x14ac:dyDescent="0.2">
      <c r="A44" s="317"/>
      <c r="B44" s="317"/>
      <c r="C44" s="317" t="s">
        <v>260</v>
      </c>
      <c r="D44" s="317" t="s">
        <v>261</v>
      </c>
      <c r="E44" s="317" t="s">
        <v>262</v>
      </c>
      <c r="F44" s="317" t="s">
        <v>263</v>
      </c>
      <c r="G44" s="317" t="s">
        <v>264</v>
      </c>
      <c r="H44" s="317" t="s">
        <v>265</v>
      </c>
      <c r="I44" s="317" t="s">
        <v>266</v>
      </c>
      <c r="J44" s="317" t="s">
        <v>267</v>
      </c>
      <c r="K44" s="317" t="s">
        <v>268</v>
      </c>
      <c r="L44" s="317" t="s">
        <v>269</v>
      </c>
      <c r="M44" s="317" t="s">
        <v>270</v>
      </c>
      <c r="N44" s="35" t="s">
        <v>271</v>
      </c>
    </row>
    <row r="45" spans="1:17" x14ac:dyDescent="0.2">
      <c r="A45" s="52" t="s">
        <v>260</v>
      </c>
      <c r="B45" s="40" t="s">
        <v>272</v>
      </c>
      <c r="C45" s="41"/>
      <c r="D45" s="41"/>
      <c r="E45" s="41"/>
      <c r="F45" s="41"/>
      <c r="G45" s="41"/>
      <c r="H45" s="41"/>
      <c r="I45" s="41"/>
      <c r="J45" s="41"/>
      <c r="K45" s="41"/>
      <c r="L45" s="41"/>
      <c r="M45" s="41"/>
      <c r="N45" s="41"/>
    </row>
    <row r="46" spans="1:17" x14ac:dyDescent="0.2">
      <c r="A46" s="53"/>
      <c r="B46" s="42" t="s">
        <v>273</v>
      </c>
      <c r="C46" s="43">
        <v>99163131.211972311</v>
      </c>
      <c r="D46" s="43"/>
      <c r="E46" s="43"/>
      <c r="F46" s="43"/>
      <c r="G46" s="43"/>
      <c r="H46" s="43"/>
      <c r="I46" s="43">
        <v>32800511.422454476</v>
      </c>
      <c r="J46" s="43"/>
      <c r="K46" s="43"/>
      <c r="L46" s="43">
        <v>32800511.422454476</v>
      </c>
      <c r="M46" s="96">
        <v>0.99676490807523821</v>
      </c>
      <c r="N46" s="125">
        <v>1</v>
      </c>
    </row>
    <row r="47" spans="1:17" x14ac:dyDescent="0.2">
      <c r="A47" s="53"/>
      <c r="B47" s="42" t="s">
        <v>274</v>
      </c>
      <c r="C47" s="43">
        <v>584409.27366666659</v>
      </c>
      <c r="D47" s="43"/>
      <c r="E47" s="43"/>
      <c r="F47" s="43"/>
      <c r="G47" s="43"/>
      <c r="H47" s="43"/>
      <c r="I47" s="43">
        <v>58440.92736666667</v>
      </c>
      <c r="J47" s="43"/>
      <c r="K47" s="43"/>
      <c r="L47" s="43">
        <v>58440.92736666667</v>
      </c>
      <c r="M47" s="96">
        <v>1.7759438212475336E-3</v>
      </c>
      <c r="N47" s="125">
        <v>1</v>
      </c>
    </row>
    <row r="48" spans="1:17" x14ac:dyDescent="0.2">
      <c r="A48" s="53"/>
      <c r="B48" s="42" t="s">
        <v>275</v>
      </c>
      <c r="C48" s="43">
        <v>480161.40665296803</v>
      </c>
      <c r="D48" s="43"/>
      <c r="E48" s="43"/>
      <c r="F48" s="43"/>
      <c r="G48" s="43"/>
      <c r="H48" s="43"/>
      <c r="I48" s="43">
        <v>48016.140665296807</v>
      </c>
      <c r="J48" s="43"/>
      <c r="K48" s="43"/>
      <c r="L48" s="43">
        <v>48016.140665296807</v>
      </c>
      <c r="M48" s="96">
        <v>1.4591481035142603E-3</v>
      </c>
      <c r="N48" s="125">
        <v>1</v>
      </c>
    </row>
    <row r="49" spans="1:14" x14ac:dyDescent="0.2">
      <c r="A49" s="53"/>
      <c r="B49" s="42" t="s">
        <v>276</v>
      </c>
      <c r="C49" s="43">
        <v>0</v>
      </c>
      <c r="D49" s="43"/>
      <c r="E49" s="43"/>
      <c r="F49" s="43"/>
      <c r="G49" s="43"/>
      <c r="H49" s="43"/>
      <c r="I49" s="43">
        <v>0</v>
      </c>
      <c r="J49" s="43"/>
      <c r="K49" s="43"/>
      <c r="L49" s="43">
        <v>0</v>
      </c>
      <c r="M49" s="96">
        <v>0</v>
      </c>
      <c r="N49" s="125">
        <v>1</v>
      </c>
    </row>
    <row r="50" spans="1:14" ht="14.25" customHeight="1" x14ac:dyDescent="0.2">
      <c r="A50" s="53"/>
      <c r="B50" s="42"/>
      <c r="C50" s="43"/>
      <c r="D50" s="43"/>
      <c r="E50" s="43"/>
      <c r="F50" s="43"/>
      <c r="G50" s="43"/>
      <c r="H50" s="43"/>
      <c r="I50" s="43"/>
      <c r="J50" s="43"/>
      <c r="K50" s="43"/>
      <c r="L50" s="43"/>
      <c r="M50" s="96"/>
      <c r="N50" s="125"/>
    </row>
    <row r="51" spans="1:14" x14ac:dyDescent="0.2">
      <c r="A51" s="53"/>
      <c r="B51" s="42"/>
      <c r="C51" s="43"/>
      <c r="D51" s="43"/>
      <c r="E51" s="43"/>
      <c r="F51" s="43"/>
      <c r="G51" s="43"/>
      <c r="H51" s="43"/>
      <c r="I51" s="43"/>
      <c r="J51" s="43"/>
      <c r="K51" s="43"/>
      <c r="L51" s="43"/>
      <c r="M51" s="96"/>
      <c r="N51" s="125"/>
    </row>
    <row r="52" spans="1:14" x14ac:dyDescent="0.2">
      <c r="A52" s="53"/>
      <c r="B52" s="42"/>
      <c r="C52" s="43"/>
      <c r="D52" s="43"/>
      <c r="E52" s="43"/>
      <c r="F52" s="43"/>
      <c r="G52" s="43"/>
      <c r="H52" s="43"/>
      <c r="I52" s="43"/>
      <c r="J52" s="43"/>
      <c r="K52" s="43"/>
      <c r="L52" s="43"/>
      <c r="M52" s="96"/>
      <c r="N52" s="125"/>
    </row>
    <row r="53" spans="1:14" x14ac:dyDescent="0.2">
      <c r="A53" s="53"/>
      <c r="B53" s="42"/>
      <c r="C53" s="43"/>
      <c r="D53" s="43"/>
      <c r="E53" s="43"/>
      <c r="F53" s="43"/>
      <c r="G53" s="43"/>
      <c r="H53" s="43"/>
      <c r="I53" s="43"/>
      <c r="J53" s="43"/>
      <c r="K53" s="43"/>
      <c r="L53" s="43"/>
      <c r="M53" s="96"/>
      <c r="N53" s="125"/>
    </row>
    <row r="54" spans="1:14" x14ac:dyDescent="0.2">
      <c r="A54" s="103" t="s">
        <v>261</v>
      </c>
      <c r="B54" s="101" t="s">
        <v>259</v>
      </c>
      <c r="C54" s="102">
        <f>SUM(C46:C49)</f>
        <v>100227701.89229195</v>
      </c>
      <c r="D54" s="102"/>
      <c r="E54" s="102"/>
      <c r="F54" s="102"/>
      <c r="G54" s="102"/>
      <c r="H54" s="102"/>
      <c r="I54" s="102">
        <f>SUM(I46:I49)</f>
        <v>32906968.490486439</v>
      </c>
      <c r="J54" s="102"/>
      <c r="K54" s="102"/>
      <c r="L54" s="102">
        <f>SUM(L46:L49)</f>
        <v>32906968.490486439</v>
      </c>
      <c r="M54" s="104">
        <v>1</v>
      </c>
      <c r="N54" s="278">
        <v>4</v>
      </c>
    </row>
  </sheetData>
  <mergeCells count="25">
    <mergeCell ref="N42:N43"/>
    <mergeCell ref="I42:L42"/>
    <mergeCell ref="C42:D42"/>
    <mergeCell ref="E42:F42"/>
    <mergeCell ref="G42:H42"/>
    <mergeCell ref="M42:M43"/>
    <mergeCell ref="A24:N24"/>
    <mergeCell ref="A25:A26"/>
    <mergeCell ref="B25:B26"/>
    <mergeCell ref="C25:D25"/>
    <mergeCell ref="E25:F25"/>
    <mergeCell ref="G25:H25"/>
    <mergeCell ref="I25:L25"/>
    <mergeCell ref="M25:M26"/>
    <mergeCell ref="N25:N26"/>
    <mergeCell ref="A1:P2"/>
    <mergeCell ref="A8:A9"/>
    <mergeCell ref="A7:N7"/>
    <mergeCell ref="N8:N9"/>
    <mergeCell ref="M8:M9"/>
    <mergeCell ref="I8:L8"/>
    <mergeCell ref="G8:H8"/>
    <mergeCell ref="E8:F8"/>
    <mergeCell ref="C8:D8"/>
    <mergeCell ref="B8:B9"/>
  </mergeCells>
  <pageMargins left="0.7" right="0.7" top="0.75" bottom="0.75" header="0.3" footer="0.3"/>
  <pageSetup paperSize="0" orientation="portrait" horizontalDpi="0" verticalDpi="0" copies="0"/>
  <ignoredErrors>
    <ignoredError sqref="A10:N10 A21:N21 A12:B20 A11: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06C8-39FD-40B6-8131-57662DA08A8D}">
  <dimension ref="A1:I30"/>
  <sheetViews>
    <sheetView showGridLines="0" workbookViewId="0">
      <selection activeCell="J24" sqref="J24"/>
    </sheetView>
  </sheetViews>
  <sheetFormatPr baseColWidth="10" defaultRowHeight="14.25" x14ac:dyDescent="0.2"/>
  <cols>
    <col min="1" max="1" width="10.33203125" customWidth="1"/>
  </cols>
  <sheetData>
    <row r="1" spans="1:9" ht="14.25" customHeight="1" x14ac:dyDescent="0.2">
      <c r="A1" s="333" t="s">
        <v>496</v>
      </c>
      <c r="B1" s="333"/>
      <c r="C1" s="333"/>
      <c r="D1" s="333"/>
      <c r="E1" s="333"/>
      <c r="F1" s="333"/>
      <c r="G1" s="333"/>
      <c r="H1" s="333"/>
      <c r="I1" s="333"/>
    </row>
    <row r="2" spans="1:9" ht="14.25" customHeight="1" x14ac:dyDescent="0.2">
      <c r="A2" s="333"/>
      <c r="B2" s="333"/>
      <c r="C2" s="333"/>
      <c r="D2" s="333"/>
      <c r="E2" s="333"/>
      <c r="F2" s="333"/>
      <c r="G2" s="333"/>
      <c r="H2" s="333"/>
      <c r="I2" s="333"/>
    </row>
    <row r="3" spans="1:9" x14ac:dyDescent="0.2">
      <c r="A3" s="259" t="s">
        <v>667</v>
      </c>
      <c r="B3" s="259"/>
      <c r="C3" s="259"/>
      <c r="D3" s="259"/>
      <c r="E3" s="259"/>
      <c r="F3" s="259"/>
      <c r="G3" s="259"/>
      <c r="H3" s="259"/>
    </row>
    <row r="6" spans="1:9" x14ac:dyDescent="0.2">
      <c r="A6" s="130">
        <f>AsOfDate</f>
        <v>44834</v>
      </c>
    </row>
    <row r="7" spans="1:9" x14ac:dyDescent="0.2">
      <c r="A7" s="72" t="s">
        <v>588</v>
      </c>
      <c r="B7" s="74"/>
      <c r="C7" s="74"/>
      <c r="D7" s="74"/>
      <c r="E7" s="74"/>
      <c r="F7" s="74"/>
    </row>
    <row r="8" spans="1:9" x14ac:dyDescent="0.2">
      <c r="A8" s="147" t="s">
        <v>248</v>
      </c>
      <c r="B8" s="136"/>
      <c r="C8" s="136"/>
      <c r="D8" s="136"/>
      <c r="E8" s="136"/>
      <c r="F8" s="150" t="s">
        <v>277</v>
      </c>
    </row>
    <row r="9" spans="1:9" x14ac:dyDescent="0.2">
      <c r="A9" s="57"/>
      <c r="B9" s="137"/>
      <c r="C9" s="137"/>
      <c r="D9" s="137"/>
      <c r="E9" s="137"/>
      <c r="F9" s="58" t="s">
        <v>260</v>
      </c>
    </row>
    <row r="10" spans="1:9" x14ac:dyDescent="0.2">
      <c r="A10" s="52" t="s">
        <v>260</v>
      </c>
      <c r="B10" s="138" t="s">
        <v>278</v>
      </c>
      <c r="C10" s="139"/>
      <c r="D10" s="139"/>
      <c r="E10" s="140"/>
      <c r="F10" s="55">
        <v>38929374.881048828</v>
      </c>
    </row>
    <row r="11" spans="1:9" x14ac:dyDescent="0.2">
      <c r="A11" s="53" t="s">
        <v>261</v>
      </c>
      <c r="B11" s="141" t="s">
        <v>279</v>
      </c>
      <c r="C11" s="142"/>
      <c r="D11" s="142"/>
      <c r="E11" s="143"/>
      <c r="F11" s="94">
        <v>1.4999999999999998</v>
      </c>
    </row>
    <row r="12" spans="1:9" x14ac:dyDescent="0.2">
      <c r="A12" s="54" t="s">
        <v>262</v>
      </c>
      <c r="B12" s="144" t="s">
        <v>280</v>
      </c>
      <c r="C12" s="145"/>
      <c r="D12" s="145"/>
      <c r="E12" s="146"/>
      <c r="F12" s="56">
        <v>583940.6232157324</v>
      </c>
    </row>
    <row r="15" spans="1:9" x14ac:dyDescent="0.2">
      <c r="A15" s="130">
        <v>44742</v>
      </c>
    </row>
    <row r="16" spans="1:9" x14ac:dyDescent="0.2">
      <c r="A16" s="72" t="s">
        <v>588</v>
      </c>
      <c r="B16" s="74"/>
      <c r="C16" s="74"/>
      <c r="D16" s="74"/>
      <c r="E16" s="74"/>
      <c r="F16" s="74"/>
    </row>
    <row r="17" spans="1:6" x14ac:dyDescent="0.2">
      <c r="A17" s="311" t="s">
        <v>248</v>
      </c>
      <c r="B17" s="136"/>
      <c r="C17" s="136"/>
      <c r="D17" s="136"/>
      <c r="E17" s="136"/>
      <c r="F17" s="150" t="s">
        <v>277</v>
      </c>
    </row>
    <row r="18" spans="1:6" x14ac:dyDescent="0.2">
      <c r="A18" s="57"/>
      <c r="B18" s="137"/>
      <c r="C18" s="137"/>
      <c r="D18" s="137"/>
      <c r="E18" s="137"/>
      <c r="F18" s="58" t="s">
        <v>260</v>
      </c>
    </row>
    <row r="19" spans="1:6" x14ac:dyDescent="0.2">
      <c r="A19" s="52" t="s">
        <v>260</v>
      </c>
      <c r="B19" s="138" t="s">
        <v>278</v>
      </c>
      <c r="C19" s="139"/>
      <c r="D19" s="139"/>
      <c r="E19" s="140"/>
      <c r="F19" s="55">
        <v>38346624.511568412</v>
      </c>
    </row>
    <row r="20" spans="1:6" x14ac:dyDescent="0.2">
      <c r="A20" s="53" t="s">
        <v>261</v>
      </c>
      <c r="B20" s="141" t="s">
        <v>279</v>
      </c>
      <c r="C20" s="142"/>
      <c r="D20" s="142"/>
      <c r="E20" s="143"/>
      <c r="F20" s="94">
        <v>1.5</v>
      </c>
    </row>
    <row r="21" spans="1:6" x14ac:dyDescent="0.2">
      <c r="A21" s="54" t="s">
        <v>262</v>
      </c>
      <c r="B21" s="144" t="s">
        <v>280</v>
      </c>
      <c r="C21" s="145"/>
      <c r="D21" s="145"/>
      <c r="E21" s="146"/>
      <c r="F21" s="56">
        <v>575199.36767352617</v>
      </c>
    </row>
    <row r="24" spans="1:6" x14ac:dyDescent="0.2">
      <c r="A24" s="130">
        <v>44651</v>
      </c>
    </row>
    <row r="25" spans="1:6" x14ac:dyDescent="0.2">
      <c r="A25" s="72" t="s">
        <v>588</v>
      </c>
    </row>
    <row r="26" spans="1:6" x14ac:dyDescent="0.2">
      <c r="A26" s="269" t="s">
        <v>248</v>
      </c>
      <c r="B26" s="136"/>
      <c r="C26" s="136"/>
      <c r="D26" s="136"/>
      <c r="E26" s="136"/>
      <c r="F26" s="150" t="s">
        <v>277</v>
      </c>
    </row>
    <row r="27" spans="1:6" x14ac:dyDescent="0.2">
      <c r="A27" s="57"/>
      <c r="B27" s="137"/>
      <c r="C27" s="137"/>
      <c r="D27" s="137"/>
      <c r="E27" s="137"/>
      <c r="F27" s="58" t="s">
        <v>260</v>
      </c>
    </row>
    <row r="28" spans="1:6" x14ac:dyDescent="0.2">
      <c r="A28" s="52" t="s">
        <v>260</v>
      </c>
      <c r="B28" s="138" t="s">
        <v>278</v>
      </c>
      <c r="C28" s="139"/>
      <c r="D28" s="139"/>
      <c r="E28" s="140"/>
      <c r="F28" s="55">
        <v>37252523.908546269</v>
      </c>
    </row>
    <row r="29" spans="1:6" x14ac:dyDescent="0.2">
      <c r="A29" s="53" t="s">
        <v>261</v>
      </c>
      <c r="B29" s="141" t="s">
        <v>279</v>
      </c>
      <c r="C29" s="280"/>
      <c r="D29" s="280"/>
      <c r="E29" s="143"/>
      <c r="F29" s="279">
        <v>1</v>
      </c>
    </row>
    <row r="30" spans="1:6" x14ac:dyDescent="0.2">
      <c r="A30" s="54" t="s">
        <v>262</v>
      </c>
      <c r="B30" s="144" t="s">
        <v>280</v>
      </c>
      <c r="C30" s="145"/>
      <c r="D30" s="145"/>
      <c r="E30" s="146"/>
      <c r="F30" s="56">
        <v>372525.2390854627</v>
      </c>
    </row>
  </sheetData>
  <mergeCells count="1">
    <mergeCell ref="A1: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75"/>
  <sheetViews>
    <sheetView showGridLines="0" zoomScale="95" zoomScaleNormal="95" workbookViewId="0">
      <selection activeCell="K32" sqref="K32"/>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333" t="s">
        <v>491</v>
      </c>
      <c r="B1" s="333"/>
      <c r="C1" s="333"/>
      <c r="D1" s="333"/>
      <c r="E1" s="333"/>
      <c r="F1" s="333"/>
      <c r="G1" s="333"/>
      <c r="H1" s="333"/>
      <c r="I1" s="333"/>
      <c r="J1" s="333"/>
      <c r="K1" s="333"/>
      <c r="L1" s="2"/>
      <c r="M1" s="2"/>
      <c r="N1" s="2"/>
      <c r="O1" s="2"/>
      <c r="P1" s="2"/>
      <c r="Q1" s="2"/>
      <c r="R1" s="2"/>
      <c r="S1" s="2"/>
      <c r="T1" s="2"/>
      <c r="U1" s="2"/>
      <c r="V1" s="2"/>
      <c r="W1" s="2"/>
      <c r="X1" s="2"/>
    </row>
    <row r="2" spans="1:24" x14ac:dyDescent="0.2">
      <c r="A2" s="333"/>
      <c r="B2" s="333"/>
      <c r="C2" s="333"/>
      <c r="D2" s="333"/>
      <c r="E2" s="333"/>
      <c r="F2" s="333"/>
      <c r="G2" s="333"/>
      <c r="H2" s="333"/>
      <c r="I2" s="333"/>
      <c r="J2" s="333"/>
      <c r="K2" s="333"/>
      <c r="L2" s="2"/>
      <c r="M2" s="2"/>
      <c r="N2" s="2"/>
      <c r="O2" s="2"/>
      <c r="P2" s="2"/>
      <c r="Q2" s="2"/>
      <c r="R2" s="2"/>
      <c r="S2" s="2"/>
      <c r="T2" s="2"/>
      <c r="U2" s="2"/>
      <c r="V2" s="2"/>
      <c r="W2" s="2"/>
      <c r="X2" s="2"/>
    </row>
    <row r="3" spans="1:24" x14ac:dyDescent="0.2">
      <c r="A3" s="259" t="s">
        <v>668</v>
      </c>
      <c r="B3" s="260"/>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130">
        <f>'Table of contents'!E15</f>
        <v>44834</v>
      </c>
      <c r="B6" s="2"/>
      <c r="C6" s="2"/>
      <c r="D6" s="2"/>
      <c r="E6" s="2"/>
      <c r="F6" s="2"/>
      <c r="G6" s="2"/>
      <c r="H6" s="2"/>
      <c r="I6" s="2"/>
      <c r="J6" s="2"/>
      <c r="K6" s="2"/>
      <c r="L6" s="2"/>
      <c r="M6" s="2"/>
      <c r="N6" s="2"/>
      <c r="O6" s="2"/>
      <c r="P6" s="2"/>
      <c r="Q6" s="2"/>
      <c r="R6" s="2"/>
      <c r="S6" s="2"/>
      <c r="T6" s="2"/>
      <c r="U6" s="2"/>
      <c r="V6" s="2"/>
      <c r="W6" s="2"/>
      <c r="X6" s="2"/>
    </row>
    <row r="7" spans="1:24" ht="20.25" customHeight="1" x14ac:dyDescent="0.2">
      <c r="A7" s="346" t="s">
        <v>588</v>
      </c>
      <c r="B7" s="346"/>
      <c r="C7" s="346"/>
      <c r="D7" s="346"/>
      <c r="E7" s="346"/>
      <c r="F7" s="346"/>
      <c r="G7" s="346"/>
      <c r="H7" s="346"/>
      <c r="I7" s="2"/>
      <c r="J7" s="2"/>
      <c r="K7" s="2"/>
      <c r="L7" s="2"/>
      <c r="M7" s="2"/>
      <c r="N7" s="2"/>
      <c r="O7" s="2"/>
      <c r="P7" s="2"/>
      <c r="Q7" s="2"/>
      <c r="R7" s="2"/>
      <c r="S7" s="2"/>
      <c r="T7" s="2"/>
      <c r="U7" s="2"/>
      <c r="V7" s="2"/>
      <c r="W7" s="2"/>
      <c r="X7" s="2"/>
    </row>
    <row r="8" spans="1:24" x14ac:dyDescent="0.2">
      <c r="A8" s="347"/>
      <c r="B8" s="347" t="s">
        <v>281</v>
      </c>
      <c r="C8" s="60" t="s">
        <v>282</v>
      </c>
      <c r="D8" s="60" t="s">
        <v>283</v>
      </c>
      <c r="E8" s="60" t="s">
        <v>284</v>
      </c>
      <c r="F8" s="60" t="s">
        <v>285</v>
      </c>
      <c r="G8" s="60" t="s">
        <v>286</v>
      </c>
      <c r="H8" s="61" t="s">
        <v>287</v>
      </c>
      <c r="I8" s="2"/>
      <c r="J8" s="2"/>
      <c r="K8" s="2"/>
      <c r="L8" s="2"/>
      <c r="M8" s="2"/>
      <c r="N8" s="2"/>
      <c r="O8" s="2"/>
      <c r="P8" s="2"/>
      <c r="Q8" s="2"/>
      <c r="R8" s="2"/>
      <c r="S8" s="2"/>
      <c r="T8" s="2"/>
      <c r="U8" s="2"/>
      <c r="V8" s="2"/>
      <c r="W8" s="2"/>
      <c r="X8" s="2"/>
    </row>
    <row r="9" spans="1:24" ht="42.75" customHeight="1" x14ac:dyDescent="0.2">
      <c r="A9" s="342"/>
      <c r="B9" s="342"/>
      <c r="C9" s="342" t="s">
        <v>288</v>
      </c>
      <c r="D9" s="342"/>
      <c r="E9" s="342" t="s">
        <v>289</v>
      </c>
      <c r="F9" s="342"/>
      <c r="G9" s="342" t="s">
        <v>290</v>
      </c>
      <c r="H9" s="344"/>
      <c r="I9" s="2"/>
      <c r="J9" s="2"/>
      <c r="K9" s="2"/>
      <c r="L9" s="2"/>
      <c r="M9" s="2"/>
      <c r="N9" s="2"/>
      <c r="O9" s="2"/>
      <c r="P9" s="2"/>
      <c r="Q9" s="2"/>
      <c r="R9" s="2"/>
      <c r="S9" s="2"/>
      <c r="T9" s="2"/>
      <c r="U9" s="2"/>
      <c r="V9" s="2"/>
      <c r="W9" s="2"/>
      <c r="X9" s="2"/>
    </row>
    <row r="10" spans="1:24" ht="25.5" x14ac:dyDescent="0.2">
      <c r="A10" s="348"/>
      <c r="B10" s="348"/>
      <c r="C10" s="34" t="s">
        <v>291</v>
      </c>
      <c r="D10" s="34" t="s">
        <v>292</v>
      </c>
      <c r="E10" s="34" t="s">
        <v>291</v>
      </c>
      <c r="F10" s="34" t="s">
        <v>292</v>
      </c>
      <c r="G10" s="34" t="s">
        <v>293</v>
      </c>
      <c r="H10" s="35" t="s">
        <v>294</v>
      </c>
      <c r="I10" s="2"/>
      <c r="J10" s="2"/>
      <c r="K10" s="2"/>
      <c r="L10" s="2"/>
      <c r="M10" s="2"/>
      <c r="N10" s="2"/>
      <c r="O10" s="2"/>
      <c r="P10" s="2"/>
      <c r="Q10" s="2"/>
      <c r="R10" s="2"/>
      <c r="S10" s="2"/>
      <c r="T10" s="2"/>
      <c r="U10" s="2"/>
      <c r="V10" s="2"/>
      <c r="W10" s="2"/>
      <c r="X10" s="2"/>
    </row>
    <row r="11" spans="1:24" x14ac:dyDescent="0.2">
      <c r="A11" s="40">
        <v>1</v>
      </c>
      <c r="B11" s="40" t="s">
        <v>295</v>
      </c>
      <c r="C11" s="122">
        <v>3367535.5404150002</v>
      </c>
      <c r="D11" s="122"/>
      <c r="E11" s="122">
        <v>3367535.5404150002</v>
      </c>
      <c r="F11" s="122"/>
      <c r="G11" s="115">
        <v>0</v>
      </c>
      <c r="H11" s="123">
        <v>0</v>
      </c>
      <c r="I11" s="59"/>
      <c r="J11" s="2"/>
      <c r="K11" s="2"/>
      <c r="L11" s="2"/>
      <c r="M11" s="2"/>
      <c r="N11" s="2"/>
      <c r="O11" s="2"/>
      <c r="P11" s="2"/>
      <c r="Q11" s="2"/>
      <c r="R11" s="2"/>
      <c r="S11" s="2"/>
      <c r="T11" s="2"/>
      <c r="U11" s="2"/>
      <c r="V11" s="2"/>
      <c r="W11" s="2"/>
      <c r="X11" s="2"/>
    </row>
    <row r="12" spans="1:24" x14ac:dyDescent="0.2">
      <c r="A12" s="42">
        <v>2</v>
      </c>
      <c r="B12" s="42" t="s">
        <v>296</v>
      </c>
      <c r="C12" s="122">
        <v>7882464.8036438311</v>
      </c>
      <c r="D12" s="122"/>
      <c r="E12" s="122">
        <v>7882464.8036438311</v>
      </c>
      <c r="F12" s="122"/>
      <c r="G12" s="115">
        <v>1494067.1427287664</v>
      </c>
      <c r="H12" s="123">
        <v>0.1895431416373852</v>
      </c>
      <c r="J12" s="2"/>
      <c r="K12" s="2"/>
      <c r="L12" s="2"/>
      <c r="M12" s="2"/>
      <c r="N12" s="2"/>
      <c r="O12" s="2"/>
      <c r="P12" s="2"/>
      <c r="Q12" s="2"/>
      <c r="R12" s="2"/>
      <c r="S12" s="2"/>
      <c r="T12" s="2"/>
      <c r="U12" s="2"/>
      <c r="V12" s="2"/>
      <c r="W12" s="2"/>
      <c r="X12" s="2"/>
    </row>
    <row r="13" spans="1:24" x14ac:dyDescent="0.2">
      <c r="A13" s="42">
        <v>3</v>
      </c>
      <c r="B13" s="42" t="s">
        <v>297</v>
      </c>
      <c r="C13" s="122">
        <v>1634520.1421909949</v>
      </c>
      <c r="D13" s="122"/>
      <c r="E13" s="122">
        <v>1634520.1421909949</v>
      </c>
      <c r="F13" s="122"/>
      <c r="G13" s="115">
        <v>0</v>
      </c>
      <c r="H13" s="123">
        <v>0</v>
      </c>
      <c r="I13" s="59"/>
      <c r="J13" s="2"/>
      <c r="K13" s="2"/>
      <c r="L13" s="2"/>
      <c r="M13" s="2"/>
      <c r="N13" s="2"/>
      <c r="O13" s="2"/>
      <c r="P13" s="2"/>
      <c r="Q13" s="2"/>
      <c r="R13" s="2"/>
      <c r="S13" s="2"/>
      <c r="T13" s="2"/>
      <c r="U13" s="2"/>
      <c r="V13" s="2"/>
      <c r="W13" s="2"/>
      <c r="X13" s="2"/>
    </row>
    <row r="14" spans="1:24" x14ac:dyDescent="0.2">
      <c r="A14" s="42">
        <v>4</v>
      </c>
      <c r="B14" s="42" t="s">
        <v>298</v>
      </c>
      <c r="C14" s="122">
        <v>1270792.2102211111</v>
      </c>
      <c r="D14" s="122"/>
      <c r="E14" s="122">
        <v>1270792.2102211111</v>
      </c>
      <c r="F14" s="122"/>
      <c r="G14" s="115"/>
      <c r="H14" s="123">
        <v>0</v>
      </c>
      <c r="I14" s="59"/>
      <c r="J14" s="2"/>
      <c r="K14" s="2"/>
      <c r="L14" s="2"/>
      <c r="M14" s="2"/>
      <c r="N14" s="2"/>
      <c r="O14" s="2"/>
      <c r="P14" s="2"/>
      <c r="Q14" s="2"/>
      <c r="R14" s="2"/>
      <c r="S14" s="2"/>
      <c r="T14" s="2"/>
      <c r="U14" s="2"/>
      <c r="V14" s="2"/>
      <c r="W14" s="2"/>
      <c r="X14" s="2"/>
    </row>
    <row r="15" spans="1:24" x14ac:dyDescent="0.2">
      <c r="A15" s="42">
        <v>5</v>
      </c>
      <c r="B15" s="42" t="s">
        <v>299</v>
      </c>
      <c r="C15" s="122">
        <v>0</v>
      </c>
      <c r="D15" s="122"/>
      <c r="E15" s="122">
        <v>0</v>
      </c>
      <c r="F15" s="122"/>
      <c r="G15" s="115"/>
      <c r="H15" s="123">
        <v>0</v>
      </c>
      <c r="I15" s="59"/>
      <c r="J15" s="2"/>
      <c r="K15" s="2"/>
      <c r="L15" s="2"/>
      <c r="M15" s="2"/>
      <c r="N15" s="2"/>
      <c r="O15" s="2"/>
      <c r="P15" s="2"/>
      <c r="Q15" s="2"/>
      <c r="R15" s="2"/>
      <c r="S15" s="2"/>
      <c r="T15" s="2"/>
      <c r="U15" s="2"/>
      <c r="V15" s="2"/>
      <c r="W15" s="2"/>
      <c r="X15" s="2"/>
    </row>
    <row r="16" spans="1:24" x14ac:dyDescent="0.2">
      <c r="A16" s="42">
        <v>6</v>
      </c>
      <c r="B16" s="42" t="s">
        <v>300</v>
      </c>
      <c r="C16" s="122">
        <v>9802936.8176065963</v>
      </c>
      <c r="D16" s="122"/>
      <c r="E16" s="122">
        <v>7065026.3903353503</v>
      </c>
      <c r="F16" s="122"/>
      <c r="G16" s="115">
        <v>1832576.5828084317</v>
      </c>
      <c r="H16" s="123">
        <v>0.25938708244817271</v>
      </c>
      <c r="J16" s="2"/>
      <c r="K16" s="2"/>
      <c r="L16" s="2"/>
      <c r="M16" s="2"/>
      <c r="N16" s="2"/>
      <c r="O16" s="2"/>
      <c r="P16" s="2"/>
      <c r="Q16" s="2"/>
      <c r="R16" s="2"/>
      <c r="S16" s="2"/>
      <c r="T16" s="2"/>
      <c r="U16" s="2"/>
      <c r="V16" s="2"/>
      <c r="W16" s="2"/>
      <c r="X16" s="2"/>
    </row>
    <row r="17" spans="1:24" x14ac:dyDescent="0.2">
      <c r="A17" s="42">
        <v>7</v>
      </c>
      <c r="B17" s="42" t="s">
        <v>301</v>
      </c>
      <c r="C17" s="122">
        <v>56404.051420000003</v>
      </c>
      <c r="D17" s="122"/>
      <c r="E17" s="122">
        <v>56404.051420000003</v>
      </c>
      <c r="F17" s="122"/>
      <c r="G17" s="115">
        <v>56404.051420000003</v>
      </c>
      <c r="H17" s="123">
        <v>1</v>
      </c>
      <c r="J17" s="2"/>
      <c r="K17" s="2"/>
      <c r="L17" s="2"/>
      <c r="M17" s="2"/>
      <c r="N17" s="2"/>
      <c r="O17" s="2"/>
      <c r="P17" s="2"/>
      <c r="Q17" s="2"/>
      <c r="R17" s="2"/>
      <c r="S17" s="2"/>
      <c r="T17" s="2"/>
      <c r="U17" s="2"/>
      <c r="V17" s="2"/>
      <c r="W17" s="2"/>
      <c r="X17" s="2"/>
    </row>
    <row r="18" spans="1:24" x14ac:dyDescent="0.2">
      <c r="A18" s="42">
        <v>8</v>
      </c>
      <c r="B18" s="42" t="s">
        <v>302</v>
      </c>
      <c r="C18" s="122"/>
      <c r="D18" s="122"/>
      <c r="E18" s="122"/>
      <c r="F18" s="122"/>
      <c r="G18" s="115"/>
      <c r="H18" s="123">
        <v>0</v>
      </c>
      <c r="J18" s="2"/>
      <c r="K18" s="2"/>
      <c r="L18" s="2"/>
      <c r="M18" s="2"/>
      <c r="N18" s="2"/>
      <c r="O18" s="2"/>
      <c r="P18" s="2"/>
      <c r="Q18" s="2"/>
      <c r="R18" s="2"/>
      <c r="S18" s="2"/>
      <c r="T18" s="2"/>
      <c r="U18" s="2"/>
      <c r="V18" s="2"/>
      <c r="W18" s="2"/>
      <c r="X18" s="2"/>
    </row>
    <row r="19" spans="1:24" x14ac:dyDescent="0.2">
      <c r="A19" s="42">
        <v>9</v>
      </c>
      <c r="B19" s="42" t="s">
        <v>303</v>
      </c>
      <c r="C19" s="122">
        <v>94624897.587670028</v>
      </c>
      <c r="D19" s="122">
        <v>914972.39751000004</v>
      </c>
      <c r="E19" s="122">
        <v>94624897.587670028</v>
      </c>
      <c r="F19" s="122">
        <v>-1425425.8176499996</v>
      </c>
      <c r="G19" s="115">
        <v>32619815.119507007</v>
      </c>
      <c r="H19" s="123">
        <v>0.35</v>
      </c>
      <c r="I19" s="59"/>
      <c r="J19" s="2"/>
      <c r="K19" s="2"/>
      <c r="L19" s="2"/>
      <c r="M19" s="2"/>
      <c r="N19" s="2"/>
      <c r="O19" s="2"/>
      <c r="P19" s="2"/>
      <c r="Q19" s="2"/>
      <c r="R19" s="2"/>
      <c r="S19" s="2"/>
      <c r="T19" s="2"/>
      <c r="U19" s="2"/>
      <c r="V19" s="2"/>
      <c r="W19" s="2"/>
      <c r="X19" s="2"/>
    </row>
    <row r="20" spans="1:24" x14ac:dyDescent="0.2">
      <c r="A20" s="42">
        <v>10</v>
      </c>
      <c r="B20" s="42" t="s">
        <v>304</v>
      </c>
      <c r="C20" s="122">
        <v>25230.122770000002</v>
      </c>
      <c r="D20" s="122"/>
      <c r="E20" s="122">
        <v>25230.122770000002</v>
      </c>
      <c r="F20" s="122"/>
      <c r="G20" s="115">
        <v>25230.122770000002</v>
      </c>
      <c r="H20" s="123">
        <v>1</v>
      </c>
      <c r="I20" s="59"/>
      <c r="J20" s="2"/>
      <c r="K20" s="2"/>
      <c r="L20" s="2"/>
      <c r="M20" s="2"/>
      <c r="N20" s="2"/>
      <c r="O20" s="2"/>
      <c r="P20" s="2"/>
      <c r="Q20" s="2"/>
      <c r="R20" s="2"/>
      <c r="S20" s="2"/>
      <c r="T20" s="2"/>
      <c r="U20" s="2"/>
      <c r="V20" s="2"/>
      <c r="W20" s="2"/>
      <c r="X20" s="2"/>
    </row>
    <row r="21" spans="1:24" x14ac:dyDescent="0.2">
      <c r="A21" s="42">
        <v>11</v>
      </c>
      <c r="B21" s="42" t="s">
        <v>305</v>
      </c>
      <c r="C21" s="122"/>
      <c r="D21" s="122"/>
      <c r="E21" s="122"/>
      <c r="F21" s="122"/>
      <c r="G21" s="115"/>
      <c r="H21" s="123">
        <v>0</v>
      </c>
      <c r="I21" s="59"/>
      <c r="J21" s="2"/>
      <c r="K21" s="2"/>
      <c r="L21" s="2"/>
      <c r="M21" s="2"/>
      <c r="N21" s="2"/>
      <c r="O21" s="2"/>
      <c r="P21" s="2"/>
      <c r="Q21" s="2"/>
      <c r="R21" s="2"/>
      <c r="S21" s="2"/>
      <c r="T21" s="2"/>
      <c r="U21" s="2"/>
      <c r="V21" s="2"/>
      <c r="W21" s="2"/>
      <c r="X21" s="2"/>
    </row>
    <row r="22" spans="1:24" x14ac:dyDescent="0.2">
      <c r="A22" s="42">
        <v>12</v>
      </c>
      <c r="B22" s="42" t="s">
        <v>306</v>
      </c>
      <c r="C22" s="122">
        <v>8487791.6304555573</v>
      </c>
      <c r="D22" s="122"/>
      <c r="E22" s="122">
        <v>8487791.6304555573</v>
      </c>
      <c r="F22" s="122"/>
      <c r="G22" s="115">
        <v>848779.16304555582</v>
      </c>
      <c r="H22" s="123">
        <v>0.1</v>
      </c>
      <c r="J22" s="2"/>
      <c r="K22" s="2"/>
      <c r="L22" s="2"/>
      <c r="M22" s="2"/>
      <c r="N22" s="2"/>
      <c r="O22" s="2"/>
      <c r="P22" s="2"/>
      <c r="Q22" s="2"/>
      <c r="R22" s="2"/>
      <c r="S22" s="2"/>
      <c r="T22" s="2"/>
      <c r="U22" s="2"/>
      <c r="V22" s="2"/>
      <c r="W22" s="2"/>
      <c r="X22" s="2"/>
    </row>
    <row r="23" spans="1:24" x14ac:dyDescent="0.2">
      <c r="A23" s="42">
        <v>13</v>
      </c>
      <c r="B23" s="42" t="s">
        <v>307</v>
      </c>
      <c r="C23" s="122"/>
      <c r="D23" s="122"/>
      <c r="E23" s="122"/>
      <c r="F23" s="122"/>
      <c r="G23" s="115"/>
      <c r="H23" s="123">
        <v>0</v>
      </c>
      <c r="I23" s="59"/>
      <c r="J23" s="2"/>
      <c r="K23" s="2"/>
      <c r="L23" s="2"/>
      <c r="M23" s="2"/>
      <c r="N23" s="2"/>
      <c r="O23" s="2"/>
      <c r="P23" s="2"/>
      <c r="Q23" s="2"/>
      <c r="R23" s="2"/>
      <c r="S23" s="2"/>
      <c r="T23" s="2"/>
      <c r="U23" s="2"/>
      <c r="V23" s="2"/>
      <c r="W23" s="2"/>
      <c r="X23" s="2"/>
    </row>
    <row r="24" spans="1:24" x14ac:dyDescent="0.2">
      <c r="A24" s="42">
        <v>14</v>
      </c>
      <c r="B24" s="42" t="s">
        <v>308</v>
      </c>
      <c r="C24" s="122"/>
      <c r="D24" s="122"/>
      <c r="E24" s="122"/>
      <c r="F24" s="122"/>
      <c r="G24" s="115"/>
      <c r="H24" s="123">
        <v>0</v>
      </c>
      <c r="I24" s="59"/>
      <c r="J24" s="2"/>
      <c r="K24" s="2"/>
      <c r="L24" s="2"/>
      <c r="M24" s="2"/>
      <c r="N24" s="2"/>
      <c r="O24" s="2"/>
      <c r="P24" s="2"/>
      <c r="Q24" s="2"/>
      <c r="R24" s="2"/>
      <c r="S24" s="2"/>
      <c r="T24" s="2"/>
      <c r="U24" s="2"/>
      <c r="V24" s="2"/>
      <c r="W24" s="2"/>
      <c r="X24" s="2"/>
    </row>
    <row r="25" spans="1:24" x14ac:dyDescent="0.2">
      <c r="A25" s="42">
        <v>15</v>
      </c>
      <c r="B25" s="42" t="s">
        <v>25</v>
      </c>
      <c r="C25" s="122"/>
      <c r="D25" s="122"/>
      <c r="E25" s="122"/>
      <c r="F25" s="122"/>
      <c r="G25" s="115"/>
      <c r="H25" s="123">
        <v>0</v>
      </c>
      <c r="I25" s="59"/>
      <c r="J25" s="2"/>
      <c r="K25" s="2"/>
      <c r="L25" s="2"/>
      <c r="M25" s="2"/>
      <c r="N25" s="2"/>
      <c r="O25" s="2"/>
      <c r="P25" s="2"/>
      <c r="Q25" s="2"/>
      <c r="R25" s="2"/>
      <c r="S25" s="2"/>
      <c r="T25" s="2"/>
      <c r="U25" s="2"/>
      <c r="V25" s="2"/>
      <c r="W25" s="2"/>
      <c r="X25" s="2"/>
    </row>
    <row r="26" spans="1:24" x14ac:dyDescent="0.2">
      <c r="A26" s="42">
        <v>16</v>
      </c>
      <c r="B26" s="42" t="s">
        <v>309</v>
      </c>
      <c r="C26" s="115">
        <v>69335.95736</v>
      </c>
      <c r="D26" s="115"/>
      <c r="E26" s="115">
        <v>69335.95736</v>
      </c>
      <c r="F26" s="115"/>
      <c r="G26" s="115">
        <v>100287.16585999999</v>
      </c>
      <c r="H26" s="123">
        <v>1.4463947665609904</v>
      </c>
      <c r="J26" s="2"/>
      <c r="K26" s="2"/>
      <c r="L26" s="2"/>
      <c r="M26" s="2"/>
      <c r="N26" s="2"/>
      <c r="O26" s="2"/>
      <c r="P26" s="2"/>
      <c r="Q26" s="2"/>
      <c r="R26" s="2"/>
      <c r="S26" s="2"/>
      <c r="T26" s="2"/>
      <c r="U26" s="2"/>
      <c r="V26" s="2"/>
      <c r="W26" s="2"/>
      <c r="X26" s="2"/>
    </row>
    <row r="27" spans="1:24" x14ac:dyDescent="0.2">
      <c r="A27" s="101">
        <v>17</v>
      </c>
      <c r="B27" s="101" t="s">
        <v>259</v>
      </c>
      <c r="C27" s="106">
        <f>SUM(C11:C26)</f>
        <v>127221908.86375311</v>
      </c>
      <c r="D27" s="106">
        <f>SUM(D11:D26)</f>
        <v>914972.39751000004</v>
      </c>
      <c r="E27" s="106">
        <f>SUM(E11:E26)</f>
        <v>124483998.43648186</v>
      </c>
      <c r="F27" s="106">
        <f>SUM(F11:F26)</f>
        <v>-1425425.8176499996</v>
      </c>
      <c r="G27" s="106">
        <f>SUM(G11:G26)</f>
        <v>36977159.348139755</v>
      </c>
      <c r="H27" s="107"/>
      <c r="I27" s="59"/>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I29" s="2"/>
      <c r="J29" s="2"/>
      <c r="K29" s="2"/>
      <c r="L29" s="2"/>
      <c r="M29" s="2"/>
      <c r="N29" s="2"/>
      <c r="O29" s="2"/>
      <c r="P29" s="2"/>
      <c r="Q29" s="2"/>
      <c r="R29" s="2"/>
      <c r="S29" s="2"/>
      <c r="T29" s="2"/>
      <c r="U29" s="2"/>
      <c r="V29" s="2"/>
      <c r="W29" s="2"/>
      <c r="X29" s="2"/>
    </row>
    <row r="30" spans="1:24" ht="20.25" customHeight="1" x14ac:dyDescent="0.2">
      <c r="A30" s="130">
        <v>44742</v>
      </c>
      <c r="B30" s="2"/>
      <c r="C30" s="2"/>
      <c r="D30" s="2"/>
      <c r="E30" s="2"/>
      <c r="F30" s="2"/>
      <c r="G30" s="2"/>
      <c r="H30" s="2"/>
      <c r="U30" s="2"/>
      <c r="V30" s="2"/>
      <c r="W30" s="2"/>
      <c r="X30" s="2"/>
    </row>
    <row r="31" spans="1:24" x14ac:dyDescent="0.2">
      <c r="A31" s="346" t="s">
        <v>588</v>
      </c>
      <c r="B31" s="346"/>
      <c r="C31" s="346"/>
      <c r="D31" s="346"/>
      <c r="E31" s="346"/>
      <c r="F31" s="346"/>
      <c r="G31" s="346"/>
      <c r="H31" s="346"/>
      <c r="U31" s="2"/>
      <c r="V31" s="2"/>
      <c r="W31" s="2"/>
      <c r="X31" s="2"/>
    </row>
    <row r="32" spans="1:24" ht="15.75" customHeight="1" x14ac:dyDescent="0.2">
      <c r="A32" s="347"/>
      <c r="B32" s="347" t="s">
        <v>281</v>
      </c>
      <c r="C32" s="316" t="s">
        <v>282</v>
      </c>
      <c r="D32" s="316" t="s">
        <v>283</v>
      </c>
      <c r="E32" s="316" t="s">
        <v>284</v>
      </c>
      <c r="F32" s="316" t="s">
        <v>285</v>
      </c>
      <c r="G32" s="316" t="s">
        <v>286</v>
      </c>
      <c r="H32" s="61" t="s">
        <v>287</v>
      </c>
      <c r="V32" s="2"/>
      <c r="W32" s="2"/>
      <c r="X32" s="2"/>
    </row>
    <row r="33" spans="1:24" ht="44.25" customHeight="1" x14ac:dyDescent="0.2">
      <c r="A33" s="342"/>
      <c r="B33" s="342"/>
      <c r="C33" s="342" t="s">
        <v>288</v>
      </c>
      <c r="D33" s="342"/>
      <c r="E33" s="342" t="s">
        <v>289</v>
      </c>
      <c r="F33" s="342"/>
      <c r="G33" s="342" t="s">
        <v>290</v>
      </c>
      <c r="H33" s="344"/>
      <c r="U33" s="2"/>
      <c r="V33" s="2"/>
      <c r="W33" s="2"/>
      <c r="X33" s="2"/>
    </row>
    <row r="34" spans="1:24" ht="25.5" x14ac:dyDescent="0.2">
      <c r="A34" s="348"/>
      <c r="B34" s="348"/>
      <c r="C34" s="317" t="s">
        <v>291</v>
      </c>
      <c r="D34" s="317" t="s">
        <v>292</v>
      </c>
      <c r="E34" s="317" t="s">
        <v>291</v>
      </c>
      <c r="F34" s="317" t="s">
        <v>292</v>
      </c>
      <c r="G34" s="317" t="s">
        <v>293</v>
      </c>
      <c r="H34" s="35" t="s">
        <v>294</v>
      </c>
      <c r="U34" s="2"/>
      <c r="V34" s="2"/>
      <c r="W34" s="2"/>
      <c r="X34" s="2"/>
    </row>
    <row r="35" spans="1:24" x14ac:dyDescent="0.2">
      <c r="A35" s="40">
        <v>1</v>
      </c>
      <c r="B35" s="40" t="s">
        <v>295</v>
      </c>
      <c r="C35" s="122">
        <v>848665.89847000001</v>
      </c>
      <c r="D35" s="122"/>
      <c r="E35" s="122">
        <v>848665.89847000001</v>
      </c>
      <c r="F35" s="122"/>
      <c r="G35" s="115">
        <v>0</v>
      </c>
      <c r="H35" s="123">
        <v>0</v>
      </c>
      <c r="U35" s="2"/>
      <c r="V35" s="2"/>
      <c r="W35" s="2"/>
      <c r="X35" s="2"/>
    </row>
    <row r="36" spans="1:24" x14ac:dyDescent="0.2">
      <c r="A36" s="42">
        <v>2</v>
      </c>
      <c r="B36" s="42" t="s">
        <v>296</v>
      </c>
      <c r="C36" s="122">
        <v>7623076.4696822548</v>
      </c>
      <c r="D36" s="122"/>
      <c r="E36" s="122">
        <v>7623076.4696822548</v>
      </c>
      <c r="F36" s="122"/>
      <c r="G36" s="115">
        <v>1416942.1683808956</v>
      </c>
      <c r="H36" s="123">
        <v>0.18587537118592706</v>
      </c>
      <c r="U36" s="2"/>
      <c r="V36" s="2"/>
      <c r="W36" s="2"/>
      <c r="X36" s="2"/>
    </row>
    <row r="37" spans="1:24" x14ac:dyDescent="0.2">
      <c r="A37" s="42">
        <v>3</v>
      </c>
      <c r="B37" s="42" t="s">
        <v>297</v>
      </c>
      <c r="C37" s="122">
        <v>1625637.4562056318</v>
      </c>
      <c r="D37" s="122"/>
      <c r="E37" s="122">
        <v>1625637.4562056318</v>
      </c>
      <c r="F37" s="122"/>
      <c r="G37" s="115">
        <v>0</v>
      </c>
      <c r="H37" s="123">
        <v>0</v>
      </c>
      <c r="U37" s="2"/>
      <c r="V37" s="2"/>
      <c r="W37" s="2"/>
      <c r="X37" s="2"/>
    </row>
    <row r="38" spans="1:24" x14ac:dyDescent="0.2">
      <c r="A38" s="42">
        <v>4</v>
      </c>
      <c r="B38" s="42" t="s">
        <v>298</v>
      </c>
      <c r="C38" s="122">
        <v>808196.79058777774</v>
      </c>
      <c r="D38" s="122"/>
      <c r="E38" s="122">
        <v>808196.79058777774</v>
      </c>
      <c r="F38" s="122"/>
      <c r="G38" s="115"/>
      <c r="H38" s="123">
        <v>0</v>
      </c>
      <c r="U38" s="2"/>
      <c r="V38" s="2"/>
      <c r="W38" s="2"/>
      <c r="X38" s="2"/>
    </row>
    <row r="39" spans="1:24" x14ac:dyDescent="0.2">
      <c r="A39" s="42">
        <v>5</v>
      </c>
      <c r="B39" s="42" t="s">
        <v>299</v>
      </c>
      <c r="C39" s="122">
        <v>332753.0269392</v>
      </c>
      <c r="D39" s="122"/>
      <c r="E39" s="122">
        <v>332753.0269392</v>
      </c>
      <c r="F39" s="122"/>
      <c r="G39" s="115"/>
      <c r="H39" s="123">
        <v>0</v>
      </c>
      <c r="U39" s="2"/>
      <c r="V39" s="2"/>
      <c r="W39" s="2"/>
      <c r="X39" s="2"/>
    </row>
    <row r="40" spans="1:24" x14ac:dyDescent="0.2">
      <c r="A40" s="42">
        <v>6</v>
      </c>
      <c r="B40" s="42" t="s">
        <v>300</v>
      </c>
      <c r="C40" s="122">
        <v>10402551.075244164</v>
      </c>
      <c r="D40" s="122"/>
      <c r="E40" s="122">
        <v>6866469.894102904</v>
      </c>
      <c r="F40" s="122"/>
      <c r="G40" s="115">
        <v>1972475.0485089216</v>
      </c>
      <c r="H40" s="123">
        <v>0.28726187967458106</v>
      </c>
      <c r="U40" s="2"/>
      <c r="V40" s="2"/>
      <c r="W40" s="2"/>
      <c r="X40" s="2"/>
    </row>
    <row r="41" spans="1:24" x14ac:dyDescent="0.2">
      <c r="A41" s="42">
        <v>7</v>
      </c>
      <c r="B41" s="42" t="s">
        <v>301</v>
      </c>
      <c r="C41" s="122">
        <v>53807.3</v>
      </c>
      <c r="D41" s="122"/>
      <c r="E41" s="122">
        <v>53807.3</v>
      </c>
      <c r="F41" s="122"/>
      <c r="G41" s="115">
        <v>53807.3</v>
      </c>
      <c r="H41" s="123">
        <v>1</v>
      </c>
      <c r="U41" s="2"/>
      <c r="V41" s="2"/>
      <c r="W41" s="2"/>
      <c r="X41" s="2"/>
    </row>
    <row r="42" spans="1:24" x14ac:dyDescent="0.2">
      <c r="A42" s="42">
        <v>8</v>
      </c>
      <c r="B42" s="42" t="s">
        <v>302</v>
      </c>
      <c r="C42" s="122"/>
      <c r="D42" s="122"/>
      <c r="E42" s="122"/>
      <c r="F42" s="122"/>
      <c r="G42" s="115"/>
      <c r="H42" s="123">
        <v>0</v>
      </c>
      <c r="U42" s="2"/>
      <c r="V42" s="2"/>
      <c r="W42" s="2"/>
      <c r="X42" s="2"/>
    </row>
    <row r="43" spans="1:24" x14ac:dyDescent="0.2">
      <c r="A43" s="42">
        <v>9</v>
      </c>
      <c r="B43" s="42" t="s">
        <v>303</v>
      </c>
      <c r="C43" s="122">
        <v>93296472.240850002</v>
      </c>
      <c r="D43" s="122">
        <v>911733.66642999998</v>
      </c>
      <c r="E43" s="122">
        <v>93296472.240850002</v>
      </c>
      <c r="F43" s="122">
        <v>-1467707.689188</v>
      </c>
      <c r="G43" s="115">
        <v>32140067.593081698</v>
      </c>
      <c r="H43" s="123">
        <v>0.35</v>
      </c>
      <c r="U43" s="2"/>
      <c r="V43" s="2"/>
      <c r="W43" s="2"/>
      <c r="X43" s="2"/>
    </row>
    <row r="44" spans="1:24" x14ac:dyDescent="0.2">
      <c r="A44" s="42">
        <v>10</v>
      </c>
      <c r="B44" s="42" t="s">
        <v>304</v>
      </c>
      <c r="C44" s="122">
        <v>28288.781400000003</v>
      </c>
      <c r="D44" s="122"/>
      <c r="E44" s="122">
        <v>28288.781400000003</v>
      </c>
      <c r="F44" s="122"/>
      <c r="G44" s="115">
        <v>28288.781400000003</v>
      </c>
      <c r="H44" s="123">
        <v>1</v>
      </c>
      <c r="U44" s="2"/>
      <c r="V44" s="2"/>
      <c r="W44" s="2"/>
      <c r="X44" s="2"/>
    </row>
    <row r="45" spans="1:24" x14ac:dyDescent="0.2">
      <c r="A45" s="42">
        <v>11</v>
      </c>
      <c r="B45" s="42" t="s">
        <v>305</v>
      </c>
      <c r="C45" s="122"/>
      <c r="D45" s="122"/>
      <c r="E45" s="122"/>
      <c r="F45" s="122"/>
      <c r="G45" s="115"/>
      <c r="H45" s="123">
        <v>0</v>
      </c>
      <c r="U45" s="2"/>
      <c r="V45" s="2"/>
      <c r="W45" s="2"/>
      <c r="X45" s="2"/>
    </row>
    <row r="46" spans="1:24" x14ac:dyDescent="0.2">
      <c r="A46" s="42">
        <v>12</v>
      </c>
      <c r="B46" s="42" t="s">
        <v>306</v>
      </c>
      <c r="C46" s="122">
        <v>8283215.5824863743</v>
      </c>
      <c r="D46" s="122"/>
      <c r="E46" s="122">
        <v>8283215.5824863743</v>
      </c>
      <c r="F46" s="122"/>
      <c r="G46" s="115">
        <v>828321.55824863748</v>
      </c>
      <c r="H46" s="123">
        <v>0.1</v>
      </c>
      <c r="U46" s="2"/>
      <c r="V46" s="2"/>
      <c r="W46" s="2"/>
      <c r="X46" s="2"/>
    </row>
    <row r="47" spans="1:24" x14ac:dyDescent="0.2">
      <c r="A47" s="42">
        <v>13</v>
      </c>
      <c r="B47" s="42" t="s">
        <v>307</v>
      </c>
      <c r="C47" s="122"/>
      <c r="D47" s="122"/>
      <c r="E47" s="122"/>
      <c r="F47" s="122"/>
      <c r="G47" s="115"/>
      <c r="H47" s="123">
        <v>0</v>
      </c>
      <c r="U47" s="2"/>
      <c r="V47" s="2"/>
      <c r="W47" s="2"/>
      <c r="X47" s="2"/>
    </row>
    <row r="48" spans="1:24" x14ac:dyDescent="0.2">
      <c r="A48" s="42">
        <v>14</v>
      </c>
      <c r="B48" s="42" t="s">
        <v>308</v>
      </c>
      <c r="C48" s="122"/>
      <c r="D48" s="122"/>
      <c r="E48" s="122"/>
      <c r="F48" s="122"/>
      <c r="G48" s="115"/>
      <c r="H48" s="123">
        <v>0</v>
      </c>
      <c r="U48" s="2"/>
      <c r="V48" s="2"/>
      <c r="W48" s="2"/>
      <c r="X48" s="2"/>
    </row>
    <row r="49" spans="1:24" x14ac:dyDescent="0.2">
      <c r="A49" s="42">
        <v>15</v>
      </c>
      <c r="B49" s="42" t="s">
        <v>25</v>
      </c>
      <c r="C49" s="122"/>
      <c r="D49" s="122"/>
      <c r="E49" s="122"/>
      <c r="F49" s="122"/>
      <c r="G49" s="115"/>
      <c r="H49" s="123">
        <v>0</v>
      </c>
      <c r="U49" s="2"/>
      <c r="V49" s="2"/>
      <c r="W49" s="2"/>
      <c r="X49" s="2"/>
    </row>
    <row r="50" spans="1:24" x14ac:dyDescent="0.2">
      <c r="A50" s="42">
        <v>16</v>
      </c>
      <c r="B50" s="42" t="s">
        <v>309</v>
      </c>
      <c r="C50" s="115">
        <v>50074.030639999997</v>
      </c>
      <c r="D50" s="115"/>
      <c r="E50" s="115">
        <v>50074.030639999997</v>
      </c>
      <c r="F50" s="115"/>
      <c r="G50" s="115">
        <v>81025.239139999991</v>
      </c>
      <c r="H50" s="123">
        <v>1.6181089899177326</v>
      </c>
      <c r="I50" s="37"/>
      <c r="J50" s="37"/>
      <c r="K50" s="37"/>
      <c r="L50" s="37"/>
      <c r="M50" s="37"/>
      <c r="N50" s="37"/>
      <c r="O50" s="37"/>
      <c r="P50" s="37"/>
      <c r="Q50" s="37"/>
      <c r="R50" s="37"/>
      <c r="S50" s="37"/>
      <c r="T50" s="2"/>
      <c r="U50" s="2"/>
      <c r="V50" s="2"/>
      <c r="W50" s="2"/>
      <c r="X50" s="2"/>
    </row>
    <row r="51" spans="1:24" x14ac:dyDescent="0.2">
      <c r="A51" s="101">
        <v>17</v>
      </c>
      <c r="B51" s="101" t="s">
        <v>259</v>
      </c>
      <c r="C51" s="106">
        <f>SUM(C35:C50)</f>
        <v>123352738.65250541</v>
      </c>
      <c r="D51" s="106">
        <f>SUM(D35:D50)</f>
        <v>911733.66642999998</v>
      </c>
      <c r="E51" s="106">
        <f>SUM(E35:E50)</f>
        <v>119816657.47136416</v>
      </c>
      <c r="F51" s="106">
        <f>SUM(F35:F50)</f>
        <v>-1467707.689188</v>
      </c>
      <c r="G51" s="106">
        <f>SUM(G35:G50)</f>
        <v>36520927.688760154</v>
      </c>
      <c r="H51" s="107"/>
      <c r="I51" s="37"/>
      <c r="J51" s="37"/>
      <c r="K51" s="37"/>
      <c r="L51" s="37"/>
      <c r="M51" s="37"/>
      <c r="N51" s="37"/>
      <c r="O51" s="37"/>
      <c r="P51" s="37"/>
      <c r="Q51" s="37"/>
      <c r="R51" s="37"/>
      <c r="S51" s="37"/>
      <c r="T51" s="2"/>
      <c r="U51" s="2"/>
      <c r="V51" s="2"/>
      <c r="W51" s="2"/>
      <c r="X51" s="2"/>
    </row>
    <row r="52" spans="1:24" x14ac:dyDescent="0.2">
      <c r="A52" s="2"/>
      <c r="B52" s="2"/>
      <c r="C52" s="37"/>
      <c r="D52" s="37"/>
      <c r="E52" s="37"/>
      <c r="F52" s="37"/>
      <c r="G52" s="37"/>
      <c r="H52" s="37"/>
      <c r="I52" s="37"/>
      <c r="J52" s="37"/>
      <c r="K52" s="37"/>
      <c r="L52" s="37"/>
      <c r="M52" s="37"/>
      <c r="N52" s="37"/>
      <c r="O52" s="37"/>
      <c r="P52" s="37"/>
      <c r="Q52" s="37"/>
      <c r="R52" s="37"/>
      <c r="S52" s="37"/>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130">
        <v>44651</v>
      </c>
      <c r="B54" s="2"/>
      <c r="C54" s="2"/>
      <c r="D54" s="2"/>
      <c r="E54" s="2"/>
      <c r="F54" s="2"/>
      <c r="G54" s="2"/>
      <c r="H54" s="2"/>
      <c r="I54" s="2"/>
      <c r="J54" s="2"/>
      <c r="K54" s="2"/>
      <c r="L54" s="2"/>
      <c r="M54" s="2"/>
      <c r="N54" s="2"/>
      <c r="O54" s="2"/>
      <c r="P54" s="2"/>
      <c r="Q54" s="2"/>
      <c r="R54" s="2"/>
      <c r="S54" s="2"/>
      <c r="T54" s="2"/>
      <c r="U54" s="2"/>
      <c r="V54" s="2"/>
      <c r="W54" s="2"/>
      <c r="X54" s="2"/>
    </row>
    <row r="55" spans="1:24" x14ac:dyDescent="0.2">
      <c r="A55" s="315" t="s">
        <v>588</v>
      </c>
      <c r="B55" s="315"/>
      <c r="C55" s="315"/>
      <c r="D55" s="315"/>
      <c r="E55" s="315"/>
      <c r="F55" s="315"/>
      <c r="G55" s="315"/>
      <c r="H55" s="315"/>
      <c r="I55" s="2"/>
      <c r="J55" s="2"/>
      <c r="K55" s="2"/>
      <c r="L55" s="2"/>
      <c r="M55" s="2"/>
      <c r="N55" s="2"/>
      <c r="O55" s="2"/>
      <c r="P55" s="2"/>
      <c r="Q55" s="2"/>
      <c r="R55" s="2"/>
      <c r="S55" s="2"/>
      <c r="T55" s="2"/>
      <c r="U55" s="2"/>
      <c r="V55" s="2"/>
      <c r="W55" s="2"/>
      <c r="X55" s="2"/>
    </row>
    <row r="56" spans="1:24" x14ac:dyDescent="0.2">
      <c r="A56" s="387"/>
      <c r="B56" s="387" t="s">
        <v>281</v>
      </c>
      <c r="C56" s="316" t="s">
        <v>282</v>
      </c>
      <c r="D56" s="316" t="s">
        <v>283</v>
      </c>
      <c r="E56" s="316" t="s">
        <v>284</v>
      </c>
      <c r="F56" s="316" t="s">
        <v>285</v>
      </c>
      <c r="G56" s="316" t="s">
        <v>286</v>
      </c>
      <c r="H56" s="61" t="s">
        <v>287</v>
      </c>
      <c r="I56" s="2"/>
      <c r="J56" s="2"/>
      <c r="K56" s="2"/>
      <c r="L56" s="2"/>
      <c r="M56" s="2"/>
      <c r="N56" s="2"/>
      <c r="O56" s="2"/>
      <c r="P56" s="2"/>
      <c r="Q56" s="2"/>
      <c r="R56" s="2"/>
      <c r="S56" s="2"/>
      <c r="T56" s="2"/>
      <c r="U56" s="2"/>
      <c r="V56" s="2"/>
      <c r="W56" s="2"/>
      <c r="X56" s="2"/>
    </row>
    <row r="57" spans="1:24" ht="38.25" customHeight="1" x14ac:dyDescent="0.2">
      <c r="A57" s="381"/>
      <c r="B57" s="381"/>
      <c r="C57" s="384" t="s">
        <v>288</v>
      </c>
      <c r="D57" s="385"/>
      <c r="E57" s="384" t="s">
        <v>289</v>
      </c>
      <c r="F57" s="385"/>
      <c r="G57" s="384" t="s">
        <v>290</v>
      </c>
      <c r="H57" s="386"/>
      <c r="I57" s="2"/>
      <c r="J57" s="2"/>
      <c r="K57" s="2"/>
      <c r="L57" s="2"/>
      <c r="M57" s="2"/>
      <c r="N57" s="2"/>
      <c r="O57" s="2"/>
      <c r="P57" s="2"/>
      <c r="Q57" s="2"/>
      <c r="R57" s="2"/>
      <c r="S57" s="2"/>
      <c r="T57" s="2"/>
      <c r="U57" s="2"/>
      <c r="V57" s="2"/>
      <c r="W57" s="2"/>
      <c r="X57" s="2"/>
    </row>
    <row r="58" spans="1:24" ht="25.5" x14ac:dyDescent="0.2">
      <c r="A58" s="388"/>
      <c r="B58" s="388"/>
      <c r="C58" s="317" t="s">
        <v>291</v>
      </c>
      <c r="D58" s="317" t="s">
        <v>292</v>
      </c>
      <c r="E58" s="317" t="s">
        <v>291</v>
      </c>
      <c r="F58" s="317" t="s">
        <v>292</v>
      </c>
      <c r="G58" s="317" t="s">
        <v>293</v>
      </c>
      <c r="H58" s="35" t="s">
        <v>294</v>
      </c>
      <c r="I58" s="2"/>
      <c r="J58" s="2"/>
      <c r="K58" s="2"/>
      <c r="L58" s="2"/>
      <c r="M58" s="2"/>
      <c r="N58" s="2"/>
      <c r="O58" s="2"/>
      <c r="P58" s="2"/>
      <c r="Q58" s="2"/>
      <c r="R58" s="2"/>
      <c r="S58" s="2"/>
      <c r="T58" s="2"/>
      <c r="U58" s="2"/>
      <c r="V58" s="2"/>
      <c r="W58" s="2"/>
      <c r="X58" s="2"/>
    </row>
    <row r="59" spans="1:24" x14ac:dyDescent="0.2">
      <c r="A59" s="40">
        <v>1</v>
      </c>
      <c r="B59" s="40" t="s">
        <v>295</v>
      </c>
      <c r="C59" s="122">
        <v>742023.27812499995</v>
      </c>
      <c r="D59" s="122"/>
      <c r="E59" s="122">
        <v>742023.27812499995</v>
      </c>
      <c r="F59" s="122"/>
      <c r="G59" s="115">
        <v>0</v>
      </c>
      <c r="H59" s="123">
        <v>0</v>
      </c>
      <c r="I59" s="2"/>
      <c r="J59" s="2"/>
      <c r="K59" s="2"/>
      <c r="L59" s="2"/>
      <c r="M59" s="2"/>
      <c r="N59" s="2"/>
      <c r="O59" s="2"/>
      <c r="P59" s="2"/>
      <c r="Q59" s="2"/>
      <c r="R59" s="2"/>
      <c r="S59" s="2"/>
      <c r="T59" s="2"/>
      <c r="U59" s="2"/>
      <c r="V59" s="2"/>
      <c r="W59" s="2"/>
      <c r="X59" s="2"/>
    </row>
    <row r="60" spans="1:24" x14ac:dyDescent="0.2">
      <c r="A60" s="42">
        <v>2</v>
      </c>
      <c r="B60" s="42" t="s">
        <v>296</v>
      </c>
      <c r="C60" s="122">
        <v>6466247.9591276087</v>
      </c>
      <c r="D60" s="122"/>
      <c r="E60" s="122">
        <v>6466247.9591276087</v>
      </c>
      <c r="F60" s="122"/>
      <c r="G60" s="115">
        <v>1185237.5858255217</v>
      </c>
      <c r="H60" s="123">
        <v>0.18329603091580601</v>
      </c>
    </row>
    <row r="61" spans="1:24" x14ac:dyDescent="0.2">
      <c r="A61" s="42">
        <v>3</v>
      </c>
      <c r="B61" s="42" t="s">
        <v>297</v>
      </c>
      <c r="C61" s="122">
        <v>1510723.5398472222</v>
      </c>
      <c r="D61" s="122"/>
      <c r="E61" s="122">
        <v>1510723.5398472222</v>
      </c>
      <c r="F61" s="122"/>
      <c r="G61" s="115">
        <v>0</v>
      </c>
      <c r="H61" s="123">
        <v>0</v>
      </c>
    </row>
    <row r="62" spans="1:24" x14ac:dyDescent="0.2">
      <c r="A62" s="42">
        <v>4</v>
      </c>
      <c r="B62" s="42" t="s">
        <v>298</v>
      </c>
      <c r="C62" s="122">
        <v>772113.98564999993</v>
      </c>
      <c r="D62" s="122"/>
      <c r="E62" s="122">
        <v>772113.98564999993</v>
      </c>
      <c r="F62" s="122"/>
      <c r="G62" s="115"/>
      <c r="H62" s="123">
        <v>0</v>
      </c>
    </row>
    <row r="63" spans="1:24" x14ac:dyDescent="0.2">
      <c r="A63" s="42">
        <v>5</v>
      </c>
      <c r="B63" s="42" t="s">
        <v>299</v>
      </c>
      <c r="C63" s="122">
        <v>0</v>
      </c>
      <c r="D63" s="122"/>
      <c r="E63" s="122">
        <v>0</v>
      </c>
      <c r="F63" s="122"/>
      <c r="G63" s="115"/>
      <c r="H63" s="123">
        <v>0</v>
      </c>
    </row>
    <row r="64" spans="1:24" x14ac:dyDescent="0.2">
      <c r="A64" s="42">
        <v>6</v>
      </c>
      <c r="B64" s="42" t="s">
        <v>300</v>
      </c>
      <c r="C64" s="122">
        <v>6151806.6577870287</v>
      </c>
      <c r="D64" s="122"/>
      <c r="E64" s="122">
        <v>5515794.912058441</v>
      </c>
      <c r="F64" s="122"/>
      <c r="G64" s="115">
        <v>1500552.1883759387</v>
      </c>
      <c r="H64" s="123">
        <v>0.27204640714532063</v>
      </c>
    </row>
    <row r="65" spans="1:8" x14ac:dyDescent="0.2">
      <c r="A65" s="42">
        <v>7</v>
      </c>
      <c r="B65" s="42" t="s">
        <v>301</v>
      </c>
      <c r="C65" s="122">
        <v>62794.216370000002</v>
      </c>
      <c r="D65" s="122"/>
      <c r="E65" s="122">
        <v>62794.216370000002</v>
      </c>
      <c r="F65" s="122"/>
      <c r="G65" s="115">
        <v>62794.216370000002</v>
      </c>
      <c r="H65" s="123">
        <v>1</v>
      </c>
    </row>
    <row r="66" spans="1:8" x14ac:dyDescent="0.2">
      <c r="A66" s="42">
        <v>8</v>
      </c>
      <c r="B66" s="42" t="s">
        <v>302</v>
      </c>
      <c r="C66" s="122"/>
      <c r="D66" s="122"/>
      <c r="E66" s="122"/>
      <c r="F66" s="122"/>
      <c r="G66" s="115"/>
      <c r="H66" s="123">
        <v>0</v>
      </c>
    </row>
    <row r="67" spans="1:8" x14ac:dyDescent="0.2">
      <c r="A67" s="42">
        <v>9</v>
      </c>
      <c r="B67" s="42" t="s">
        <v>303</v>
      </c>
      <c r="C67" s="122">
        <v>92164595.993779987</v>
      </c>
      <c r="D67" s="122">
        <v>803682.02836</v>
      </c>
      <c r="E67" s="122">
        <v>92164595.993779987</v>
      </c>
      <c r="F67" s="122">
        <v>-1156373.7852910003</v>
      </c>
      <c r="G67" s="115">
        <v>31852877.772971142</v>
      </c>
      <c r="H67" s="123">
        <v>0.35</v>
      </c>
    </row>
    <row r="68" spans="1:8" ht="14.25" customHeight="1" x14ac:dyDescent="0.2">
      <c r="A68" s="42">
        <v>10</v>
      </c>
      <c r="B68" s="42" t="s">
        <v>304</v>
      </c>
      <c r="C68" s="122">
        <v>45919.325649999999</v>
      </c>
      <c r="D68" s="122"/>
      <c r="E68" s="122">
        <v>45919.325649999999</v>
      </c>
      <c r="F68" s="122"/>
      <c r="G68" s="115">
        <v>45919.325649999999</v>
      </c>
      <c r="H68" s="123">
        <v>1</v>
      </c>
    </row>
    <row r="69" spans="1:8" x14ac:dyDescent="0.2">
      <c r="A69" s="42">
        <v>11</v>
      </c>
      <c r="B69" s="42" t="s">
        <v>305</v>
      </c>
      <c r="C69" s="122"/>
      <c r="D69" s="122"/>
      <c r="E69" s="122"/>
      <c r="F69" s="122"/>
      <c r="G69" s="115"/>
      <c r="H69" s="123">
        <v>0</v>
      </c>
    </row>
    <row r="70" spans="1:8" x14ac:dyDescent="0.2">
      <c r="A70" s="42">
        <v>12</v>
      </c>
      <c r="B70" s="42" t="s">
        <v>306</v>
      </c>
      <c r="C70" s="122">
        <v>7898052.192452969</v>
      </c>
      <c r="D70" s="122"/>
      <c r="E70" s="122">
        <v>7898052.192452969</v>
      </c>
      <c r="F70" s="122"/>
      <c r="G70" s="115">
        <v>789805.2192452969</v>
      </c>
      <c r="H70" s="123">
        <v>0.1</v>
      </c>
    </row>
    <row r="71" spans="1:8" x14ac:dyDescent="0.2">
      <c r="A71" s="42">
        <v>13</v>
      </c>
      <c r="B71" s="42" t="s">
        <v>307</v>
      </c>
      <c r="C71" s="122"/>
      <c r="D71" s="122"/>
      <c r="E71" s="122"/>
      <c r="F71" s="122"/>
      <c r="G71" s="115"/>
      <c r="H71" s="123">
        <v>0</v>
      </c>
    </row>
    <row r="72" spans="1:8" x14ac:dyDescent="0.2">
      <c r="A72" s="42">
        <v>14</v>
      </c>
      <c r="B72" s="42" t="s">
        <v>308</v>
      </c>
      <c r="C72" s="122"/>
      <c r="D72" s="122"/>
      <c r="E72" s="122"/>
      <c r="F72" s="122"/>
      <c r="G72" s="115"/>
      <c r="H72" s="123">
        <v>0</v>
      </c>
    </row>
    <row r="73" spans="1:8" x14ac:dyDescent="0.2">
      <c r="A73" s="42">
        <v>15</v>
      </c>
      <c r="B73" s="42" t="s">
        <v>25</v>
      </c>
      <c r="C73" s="122"/>
      <c r="D73" s="122"/>
      <c r="E73" s="122"/>
      <c r="F73" s="122"/>
      <c r="G73" s="115"/>
      <c r="H73" s="123">
        <v>0</v>
      </c>
    </row>
    <row r="74" spans="1:8" x14ac:dyDescent="0.2">
      <c r="A74" s="42">
        <v>16</v>
      </c>
      <c r="B74" s="42" t="s">
        <v>309</v>
      </c>
      <c r="C74" s="115">
        <v>38904.190950000004</v>
      </c>
      <c r="D74" s="115"/>
      <c r="E74" s="115">
        <v>38904.190950000004</v>
      </c>
      <c r="F74" s="115"/>
      <c r="G74" s="115">
        <v>69855.399449999997</v>
      </c>
      <c r="H74" s="123">
        <v>1.7955751744016153</v>
      </c>
    </row>
    <row r="75" spans="1:8" x14ac:dyDescent="0.2">
      <c r="A75" s="101">
        <v>17</v>
      </c>
      <c r="B75" s="101" t="s">
        <v>259</v>
      </c>
      <c r="C75" s="106">
        <f>SUM(C59:C74)</f>
        <v>115853181.33973983</v>
      </c>
      <c r="D75" s="106">
        <f>SUM(D59:D74)</f>
        <v>803682.02836</v>
      </c>
      <c r="E75" s="106">
        <f>SUM(E59:E74)</f>
        <v>115217169.59401123</v>
      </c>
      <c r="F75" s="106">
        <f t="shared" ref="F75:G75" si="0">SUM(F59:F74)</f>
        <v>-1156373.7852910003</v>
      </c>
      <c r="G75" s="106">
        <f t="shared" si="0"/>
        <v>35507041.707887895</v>
      </c>
      <c r="H75" s="107"/>
    </row>
  </sheetData>
  <mergeCells count="18">
    <mergeCell ref="C57:D57"/>
    <mergeCell ref="E57:F57"/>
    <mergeCell ref="G57:H57"/>
    <mergeCell ref="B56:B58"/>
    <mergeCell ref="A56:A58"/>
    <mergeCell ref="A31:H31"/>
    <mergeCell ref="A32:A34"/>
    <mergeCell ref="B32:B34"/>
    <mergeCell ref="C33:D33"/>
    <mergeCell ref="E33:F33"/>
    <mergeCell ref="G33:H33"/>
    <mergeCell ref="A1:K2"/>
    <mergeCell ref="A7:H7"/>
    <mergeCell ref="C9:D9"/>
    <mergeCell ref="E9:F9"/>
    <mergeCell ref="G9:H9"/>
    <mergeCell ref="B8:B10"/>
    <mergeCell ref="A8:A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3614B-206D-47C2-BB3C-AF1D695857D3}">
  <dimension ref="A1:T72"/>
  <sheetViews>
    <sheetView showGridLines="0" workbookViewId="0">
      <selection activeCell="U15" sqref="U15"/>
    </sheetView>
  </sheetViews>
  <sheetFormatPr baseColWidth="10" defaultRowHeight="14.25" x14ac:dyDescent="0.2"/>
  <cols>
    <col min="1" max="1" width="10.109375" bestFit="1" customWidth="1"/>
    <col min="2" max="2" width="46.33203125" bestFit="1" customWidth="1"/>
    <col min="19" max="19" width="10.5546875" bestFit="1" customWidth="1"/>
    <col min="20" max="20" width="13.77734375" bestFit="1" customWidth="1"/>
  </cols>
  <sheetData>
    <row r="1" spans="1:20" ht="14.25" customHeight="1" x14ac:dyDescent="0.2">
      <c r="A1" s="333" t="s">
        <v>487</v>
      </c>
      <c r="B1" s="333"/>
      <c r="C1" s="333"/>
      <c r="D1" s="333"/>
      <c r="E1" s="333"/>
      <c r="F1" s="333"/>
      <c r="G1" s="333"/>
      <c r="H1" s="333"/>
      <c r="I1" s="333"/>
      <c r="J1" s="333"/>
      <c r="K1" s="333"/>
    </row>
    <row r="2" spans="1:20" ht="14.25" customHeight="1" x14ac:dyDescent="0.2">
      <c r="A2" s="333"/>
      <c r="B2" s="333"/>
      <c r="C2" s="333"/>
      <c r="D2" s="333"/>
      <c r="E2" s="333"/>
      <c r="F2" s="333"/>
      <c r="G2" s="333"/>
      <c r="H2" s="333"/>
      <c r="I2" s="333"/>
      <c r="J2" s="333"/>
      <c r="K2" s="333"/>
    </row>
    <row r="3" spans="1:20" x14ac:dyDescent="0.2">
      <c r="A3" s="259" t="s">
        <v>669</v>
      </c>
      <c r="B3" s="260"/>
      <c r="C3" s="260"/>
      <c r="D3" s="2"/>
      <c r="E3" s="2"/>
      <c r="F3" s="2"/>
      <c r="G3" s="2"/>
      <c r="H3" s="2"/>
      <c r="I3" s="2"/>
      <c r="J3" s="2"/>
      <c r="K3" s="2"/>
    </row>
    <row r="6" spans="1:20" x14ac:dyDescent="0.2">
      <c r="A6" s="130">
        <f>'Table of contents'!A6</f>
        <v>44834</v>
      </c>
    </row>
    <row r="7" spans="1:20" x14ac:dyDescent="0.2">
      <c r="A7" s="152" t="s">
        <v>588</v>
      </c>
      <c r="B7" s="152"/>
      <c r="C7" s="152"/>
      <c r="D7" s="152"/>
      <c r="E7" s="152"/>
      <c r="F7" s="152"/>
      <c r="G7" s="152"/>
      <c r="H7" s="152"/>
      <c r="I7" s="152"/>
      <c r="J7" s="152"/>
      <c r="K7" s="152"/>
      <c r="L7" s="152"/>
      <c r="M7" s="152"/>
      <c r="N7" s="152"/>
      <c r="O7" s="152"/>
      <c r="P7" s="152"/>
      <c r="Q7" s="152"/>
      <c r="R7" s="152"/>
      <c r="S7" s="152"/>
      <c r="T7" s="152"/>
    </row>
    <row r="8" spans="1:20" x14ac:dyDescent="0.2">
      <c r="A8" s="136"/>
      <c r="B8" s="148" t="s">
        <v>281</v>
      </c>
      <c r="C8" s="136" t="s">
        <v>310</v>
      </c>
      <c r="D8" s="136"/>
      <c r="E8" s="154"/>
      <c r="F8" s="136"/>
      <c r="G8" s="136"/>
      <c r="H8" s="136"/>
      <c r="I8" s="136"/>
      <c r="J8" s="136"/>
      <c r="K8" s="136"/>
      <c r="L8" s="136"/>
      <c r="M8" s="136"/>
      <c r="N8" s="136"/>
      <c r="O8" s="136"/>
      <c r="P8" s="136"/>
      <c r="Q8" s="136"/>
      <c r="R8" s="136"/>
      <c r="S8" s="148" t="s">
        <v>259</v>
      </c>
      <c r="T8" s="150" t="s">
        <v>311</v>
      </c>
    </row>
    <row r="9" spans="1:20" x14ac:dyDescent="0.2">
      <c r="A9" s="153"/>
      <c r="B9" s="149"/>
      <c r="C9" s="99">
        <v>0</v>
      </c>
      <c r="D9" s="99">
        <v>0.02</v>
      </c>
      <c r="E9" s="99">
        <v>0.04</v>
      </c>
      <c r="F9" s="100">
        <v>0.1</v>
      </c>
      <c r="G9" s="99">
        <v>0.2</v>
      </c>
      <c r="H9" s="99">
        <v>0.35</v>
      </c>
      <c r="I9" s="99">
        <v>0.5</v>
      </c>
      <c r="J9" s="99">
        <v>0.7</v>
      </c>
      <c r="K9" s="99">
        <v>0.75</v>
      </c>
      <c r="L9" s="99">
        <v>1</v>
      </c>
      <c r="M9" s="99">
        <v>1.5</v>
      </c>
      <c r="N9" s="99">
        <v>2.5</v>
      </c>
      <c r="O9" s="99">
        <v>3.7</v>
      </c>
      <c r="P9" s="99">
        <v>12.5</v>
      </c>
      <c r="Q9" s="149" t="s">
        <v>312</v>
      </c>
      <c r="R9" s="149" t="s">
        <v>313</v>
      </c>
      <c r="S9" s="149"/>
      <c r="T9" s="151"/>
    </row>
    <row r="10" spans="1:20" x14ac:dyDescent="0.2">
      <c r="A10" s="40">
        <v>1</v>
      </c>
      <c r="B10" s="97" t="s">
        <v>295</v>
      </c>
      <c r="C10" s="115">
        <v>3367535.5404150002</v>
      </c>
      <c r="D10" s="116"/>
      <c r="E10" s="116"/>
      <c r="F10" s="116"/>
      <c r="G10" s="116"/>
      <c r="H10" s="116"/>
      <c r="I10" s="116"/>
      <c r="J10" s="116"/>
      <c r="K10" s="116"/>
      <c r="L10" s="116"/>
      <c r="M10" s="116"/>
      <c r="N10" s="116"/>
      <c r="O10" s="116"/>
      <c r="P10" s="116"/>
      <c r="Q10" s="116"/>
      <c r="R10" s="116"/>
      <c r="S10" s="115">
        <v>3367535.5404150002</v>
      </c>
      <c r="T10" s="116">
        <v>0</v>
      </c>
    </row>
    <row r="11" spans="1:20" x14ac:dyDescent="0.2">
      <c r="A11" s="42">
        <v>2</v>
      </c>
      <c r="B11" s="98" t="s">
        <v>296</v>
      </c>
      <c r="C11" s="117">
        <v>412129.09</v>
      </c>
      <c r="D11" s="117"/>
      <c r="E11" s="117"/>
      <c r="F11" s="117"/>
      <c r="G11" s="117">
        <v>7470335.7136438312</v>
      </c>
      <c r="H11" s="117"/>
      <c r="I11" s="117"/>
      <c r="J11" s="117"/>
      <c r="K11" s="117"/>
      <c r="L11" s="117"/>
      <c r="M11" s="117"/>
      <c r="N11" s="117"/>
      <c r="O11" s="117"/>
      <c r="P11" s="117"/>
      <c r="Q11" s="117"/>
      <c r="R11" s="117"/>
      <c r="S11" s="115">
        <v>7882464.8036438311</v>
      </c>
      <c r="T11" s="117">
        <v>7470335.7136438312</v>
      </c>
    </row>
    <row r="12" spans="1:20" x14ac:dyDescent="0.2">
      <c r="A12" s="42">
        <v>3</v>
      </c>
      <c r="B12" s="98" t="s">
        <v>297</v>
      </c>
      <c r="C12" s="117">
        <v>1634520.1421909949</v>
      </c>
      <c r="D12" s="117"/>
      <c r="E12" s="117"/>
      <c r="F12" s="117"/>
      <c r="G12" s="117"/>
      <c r="H12" s="117"/>
      <c r="I12" s="117"/>
      <c r="J12" s="117"/>
      <c r="K12" s="117"/>
      <c r="L12" s="117"/>
      <c r="M12" s="117"/>
      <c r="N12" s="117"/>
      <c r="O12" s="117"/>
      <c r="P12" s="117"/>
      <c r="Q12" s="117"/>
      <c r="R12" s="117"/>
      <c r="S12" s="115">
        <v>1634520.1421909949</v>
      </c>
      <c r="T12" s="117">
        <v>0</v>
      </c>
    </row>
    <row r="13" spans="1:20" x14ac:dyDescent="0.2">
      <c r="A13" s="42">
        <v>4</v>
      </c>
      <c r="B13" s="98" t="s">
        <v>298</v>
      </c>
      <c r="C13" s="117">
        <v>1270792.2102211111</v>
      </c>
      <c r="D13" s="117"/>
      <c r="E13" s="117"/>
      <c r="F13" s="117"/>
      <c r="G13" s="117"/>
      <c r="H13" s="117"/>
      <c r="I13" s="117"/>
      <c r="J13" s="117"/>
      <c r="K13" s="117"/>
      <c r="L13" s="117"/>
      <c r="M13" s="117"/>
      <c r="N13" s="117"/>
      <c r="O13" s="117"/>
      <c r="P13" s="117"/>
      <c r="Q13" s="117"/>
      <c r="R13" s="117"/>
      <c r="S13" s="115">
        <v>1270792.2102211111</v>
      </c>
      <c r="T13" s="117">
        <v>0</v>
      </c>
    </row>
    <row r="14" spans="1:20" x14ac:dyDescent="0.2">
      <c r="A14" s="42">
        <v>5</v>
      </c>
      <c r="B14" s="98" t="s">
        <v>299</v>
      </c>
      <c r="C14" s="115">
        <v>0</v>
      </c>
      <c r="D14" s="117"/>
      <c r="E14" s="117"/>
      <c r="F14" s="117"/>
      <c r="G14" s="117"/>
      <c r="H14" s="117"/>
      <c r="I14" s="117"/>
      <c r="J14" s="117"/>
      <c r="K14" s="117"/>
      <c r="L14" s="117"/>
      <c r="M14" s="117"/>
      <c r="N14" s="117"/>
      <c r="O14" s="117"/>
      <c r="P14" s="117"/>
      <c r="Q14" s="117"/>
      <c r="R14" s="117"/>
      <c r="S14" s="115">
        <v>0</v>
      </c>
      <c r="T14" s="117">
        <v>0</v>
      </c>
    </row>
    <row r="15" spans="1:20" x14ac:dyDescent="0.2">
      <c r="A15" s="42">
        <v>6</v>
      </c>
      <c r="B15" s="98" t="s">
        <v>300</v>
      </c>
      <c r="C15" s="117"/>
      <c r="D15" s="117"/>
      <c r="E15" s="117"/>
      <c r="F15" s="117"/>
      <c r="G15" s="117">
        <v>5666455.3745308127</v>
      </c>
      <c r="H15" s="117"/>
      <c r="I15" s="117">
        <v>1398571.0158045378</v>
      </c>
      <c r="J15" s="117"/>
      <c r="K15" s="117"/>
      <c r="L15" s="117"/>
      <c r="M15" s="117"/>
      <c r="N15" s="117"/>
      <c r="O15" s="117"/>
      <c r="P15" s="117"/>
      <c r="Q15" s="117"/>
      <c r="R15" s="117"/>
      <c r="S15" s="115">
        <v>7065026.3903353503</v>
      </c>
      <c r="T15" s="117">
        <v>1612777.8621799997</v>
      </c>
    </row>
    <row r="16" spans="1:20" x14ac:dyDescent="0.2">
      <c r="A16" s="42">
        <v>7</v>
      </c>
      <c r="B16" s="98" t="s">
        <v>301</v>
      </c>
      <c r="C16" s="117"/>
      <c r="D16" s="117"/>
      <c r="E16" s="117"/>
      <c r="F16" s="117"/>
      <c r="G16" s="117"/>
      <c r="H16" s="117"/>
      <c r="I16" s="117"/>
      <c r="J16" s="117"/>
      <c r="K16" s="117"/>
      <c r="L16" s="115">
        <v>56404.051420000003</v>
      </c>
      <c r="M16" s="117"/>
      <c r="N16" s="117"/>
      <c r="O16" s="117"/>
      <c r="P16" s="117"/>
      <c r="Q16" s="117"/>
      <c r="R16" s="117"/>
      <c r="S16" s="115">
        <v>56404.051420000003</v>
      </c>
      <c r="T16" s="117">
        <v>56404.051420000003</v>
      </c>
    </row>
    <row r="17" spans="1:20" x14ac:dyDescent="0.2">
      <c r="A17" s="42">
        <v>8</v>
      </c>
      <c r="B17" s="98" t="s">
        <v>302</v>
      </c>
      <c r="C17" s="117"/>
      <c r="D17" s="117"/>
      <c r="E17" s="117"/>
      <c r="F17" s="117"/>
      <c r="G17" s="117"/>
      <c r="H17" s="117"/>
      <c r="I17" s="117"/>
      <c r="J17" s="117"/>
      <c r="K17" s="117"/>
      <c r="L17" s="117"/>
      <c r="M17" s="117"/>
      <c r="N17" s="117"/>
      <c r="O17" s="117"/>
      <c r="P17" s="117"/>
      <c r="Q17" s="117"/>
      <c r="R17" s="117"/>
      <c r="S17" s="115">
        <v>0</v>
      </c>
      <c r="T17" s="117">
        <v>0</v>
      </c>
    </row>
    <row r="18" spans="1:20" x14ac:dyDescent="0.2">
      <c r="A18" s="42">
        <v>9</v>
      </c>
      <c r="B18" s="98" t="s">
        <v>303</v>
      </c>
      <c r="C18" s="117"/>
      <c r="D18" s="117"/>
      <c r="E18" s="117"/>
      <c r="F18" s="117"/>
      <c r="G18" s="117"/>
      <c r="H18" s="117">
        <v>93199471.770020023</v>
      </c>
      <c r="I18" s="117"/>
      <c r="J18" s="117"/>
      <c r="K18" s="117"/>
      <c r="L18" s="117"/>
      <c r="M18" s="117"/>
      <c r="N18" s="117"/>
      <c r="O18" s="117"/>
      <c r="P18" s="117"/>
      <c r="Q18" s="117"/>
      <c r="R18" s="117"/>
      <c r="S18" s="115">
        <v>93199471.770020023</v>
      </c>
      <c r="T18" s="117">
        <v>0</v>
      </c>
    </row>
    <row r="19" spans="1:20" x14ac:dyDescent="0.2">
      <c r="A19" s="42">
        <v>10</v>
      </c>
      <c r="B19" s="98" t="s">
        <v>304</v>
      </c>
      <c r="C19" s="117"/>
      <c r="D19" s="117"/>
      <c r="E19" s="117"/>
      <c r="F19" s="117"/>
      <c r="G19" s="117"/>
      <c r="H19" s="117"/>
      <c r="I19" s="117"/>
      <c r="J19" s="117"/>
      <c r="K19" s="117"/>
      <c r="L19" s="117">
        <v>25230.122770000002</v>
      </c>
      <c r="M19" s="117"/>
      <c r="N19" s="117"/>
      <c r="O19" s="117"/>
      <c r="P19" s="117"/>
      <c r="Q19" s="117"/>
      <c r="R19" s="117"/>
      <c r="S19" s="115">
        <v>25230.122770000002</v>
      </c>
      <c r="T19" s="117">
        <v>0</v>
      </c>
    </row>
    <row r="20" spans="1:20" x14ac:dyDescent="0.2">
      <c r="A20" s="42">
        <v>11</v>
      </c>
      <c r="B20" s="98" t="s">
        <v>305</v>
      </c>
      <c r="C20" s="117"/>
      <c r="D20" s="117"/>
      <c r="E20" s="117"/>
      <c r="F20" s="117"/>
      <c r="G20" s="117"/>
      <c r="H20" s="117"/>
      <c r="I20" s="117"/>
      <c r="J20" s="117"/>
      <c r="K20" s="117"/>
      <c r="L20" s="117"/>
      <c r="M20" s="117"/>
      <c r="N20" s="117"/>
      <c r="O20" s="117"/>
      <c r="P20" s="117"/>
      <c r="Q20" s="117"/>
      <c r="R20" s="117"/>
      <c r="S20" s="115">
        <v>0</v>
      </c>
      <c r="T20" s="117">
        <v>0</v>
      </c>
    </row>
    <row r="21" spans="1:20" x14ac:dyDescent="0.2">
      <c r="A21" s="42">
        <v>12</v>
      </c>
      <c r="B21" s="98" t="s">
        <v>306</v>
      </c>
      <c r="C21" s="117"/>
      <c r="D21" s="117"/>
      <c r="E21" s="117"/>
      <c r="F21" s="115">
        <v>8487791.6304555573</v>
      </c>
      <c r="G21" s="117"/>
      <c r="H21" s="117"/>
      <c r="I21" s="117"/>
      <c r="J21" s="117"/>
      <c r="K21" s="117"/>
      <c r="L21" s="117"/>
      <c r="M21" s="117"/>
      <c r="N21" s="117"/>
      <c r="O21" s="117"/>
      <c r="P21" s="117"/>
      <c r="Q21" s="117"/>
      <c r="R21" s="117"/>
      <c r="S21" s="115">
        <v>8487791.6304555573</v>
      </c>
      <c r="T21" s="117">
        <v>0</v>
      </c>
    </row>
    <row r="22" spans="1:20" x14ac:dyDescent="0.2">
      <c r="A22" s="42">
        <v>13</v>
      </c>
      <c r="B22" s="98" t="s">
        <v>307</v>
      </c>
      <c r="C22" s="117"/>
      <c r="D22" s="117"/>
      <c r="E22" s="117"/>
      <c r="F22" s="117"/>
      <c r="G22" s="117"/>
      <c r="H22" s="117"/>
      <c r="I22" s="117"/>
      <c r="J22" s="117"/>
      <c r="K22" s="117"/>
      <c r="L22" s="117"/>
      <c r="M22" s="117"/>
      <c r="N22" s="117"/>
      <c r="O22" s="117"/>
      <c r="P22" s="117"/>
      <c r="Q22" s="117"/>
      <c r="R22" s="117"/>
      <c r="S22" s="115">
        <v>0</v>
      </c>
      <c r="T22" s="117">
        <v>0</v>
      </c>
    </row>
    <row r="23" spans="1:20" x14ac:dyDescent="0.2">
      <c r="A23" s="42">
        <v>14</v>
      </c>
      <c r="B23" s="98" t="s">
        <v>308</v>
      </c>
      <c r="C23" s="117"/>
      <c r="D23" s="117"/>
      <c r="E23" s="117"/>
      <c r="F23" s="117"/>
      <c r="G23" s="117"/>
      <c r="H23" s="117"/>
      <c r="I23" s="117"/>
      <c r="J23" s="117"/>
      <c r="K23" s="117"/>
      <c r="L23" s="117"/>
      <c r="M23" s="117"/>
      <c r="N23" s="117"/>
      <c r="O23" s="117"/>
      <c r="P23" s="117"/>
      <c r="Q23" s="117"/>
      <c r="R23" s="117"/>
      <c r="S23" s="115">
        <v>0</v>
      </c>
      <c r="T23" s="117">
        <v>0</v>
      </c>
    </row>
    <row r="24" spans="1:20" x14ac:dyDescent="0.2">
      <c r="A24" s="42">
        <v>15</v>
      </c>
      <c r="B24" s="98" t="s">
        <v>25</v>
      </c>
      <c r="C24" s="117"/>
      <c r="D24" s="117"/>
      <c r="E24" s="117"/>
      <c r="F24" s="117"/>
      <c r="G24" s="117"/>
      <c r="H24" s="117"/>
      <c r="I24" s="117"/>
      <c r="J24" s="117"/>
      <c r="K24" s="117"/>
      <c r="L24" s="117"/>
      <c r="M24" s="117"/>
      <c r="N24" s="117"/>
      <c r="O24" s="117"/>
      <c r="P24" s="117"/>
      <c r="Q24" s="117"/>
      <c r="R24" s="117"/>
      <c r="S24" s="115">
        <v>0</v>
      </c>
      <c r="T24" s="117">
        <v>0</v>
      </c>
    </row>
    <row r="25" spans="1:20" x14ac:dyDescent="0.2">
      <c r="A25" s="42">
        <v>16</v>
      </c>
      <c r="B25" s="98" t="s">
        <v>309</v>
      </c>
      <c r="C25" s="117"/>
      <c r="D25" s="117"/>
      <c r="E25" s="117"/>
      <c r="F25" s="117"/>
      <c r="G25" s="117"/>
      <c r="H25" s="117"/>
      <c r="I25" s="117"/>
      <c r="J25" s="117"/>
      <c r="K25" s="117"/>
      <c r="L25" s="117">
        <v>48701.818359999997</v>
      </c>
      <c r="M25" s="117"/>
      <c r="N25" s="117">
        <v>20634.138999999999</v>
      </c>
      <c r="O25" s="117"/>
      <c r="P25" s="117"/>
      <c r="Q25" s="117"/>
      <c r="R25" s="117"/>
      <c r="S25" s="115">
        <v>69335.95736</v>
      </c>
      <c r="T25" s="117">
        <v>69335.95736</v>
      </c>
    </row>
    <row r="26" spans="1:20" x14ac:dyDescent="0.2">
      <c r="A26" s="101">
        <v>17</v>
      </c>
      <c r="B26" s="101" t="s">
        <v>259</v>
      </c>
      <c r="C26" s="108">
        <f>SUM(C10:C25)</f>
        <v>6684976.9828271056</v>
      </c>
      <c r="D26" s="108"/>
      <c r="E26" s="108"/>
      <c r="F26" s="108">
        <f>SUM(F10:F25)</f>
        <v>8487791.6304555573</v>
      </c>
      <c r="G26" s="108">
        <f>SUM(G10:G25)</f>
        <v>13136791.088174645</v>
      </c>
      <c r="H26" s="108">
        <f>SUM(H10:H25)</f>
        <v>93199471.770020023</v>
      </c>
      <c r="I26" s="108">
        <f>SUM(I10:I25)</f>
        <v>1398571.0158045378</v>
      </c>
      <c r="J26" s="108"/>
      <c r="K26" s="108"/>
      <c r="L26" s="108">
        <f>SUM(L10:L25)</f>
        <v>130335.99255</v>
      </c>
      <c r="M26" s="108"/>
      <c r="N26" s="108">
        <f>SUM(N10:N25)</f>
        <v>20634.138999999999</v>
      </c>
      <c r="O26" s="108"/>
      <c r="P26" s="108"/>
      <c r="Q26" s="108"/>
      <c r="R26" s="108"/>
      <c r="S26" s="108">
        <f>SUM(S10:S25)</f>
        <v>123058572.61883186</v>
      </c>
      <c r="T26" s="108">
        <f>SUM(T10:T25)</f>
        <v>9208853.5846038293</v>
      </c>
    </row>
    <row r="29" spans="1:20" x14ac:dyDescent="0.2">
      <c r="A29" s="130">
        <v>44742</v>
      </c>
    </row>
    <row r="30" spans="1:20" x14ac:dyDescent="0.2">
      <c r="A30" s="152" t="s">
        <v>588</v>
      </c>
      <c r="B30" s="152"/>
      <c r="C30" s="152"/>
      <c r="D30" s="152"/>
      <c r="E30" s="152"/>
      <c r="F30" s="152"/>
      <c r="G30" s="152"/>
      <c r="H30" s="152"/>
      <c r="I30" s="152"/>
      <c r="J30" s="152"/>
      <c r="K30" s="152"/>
      <c r="L30" s="152"/>
      <c r="M30" s="152"/>
      <c r="N30" s="152"/>
      <c r="O30" s="152"/>
      <c r="P30" s="152"/>
      <c r="Q30" s="152"/>
      <c r="R30" s="152"/>
      <c r="S30" s="152"/>
      <c r="T30" s="152"/>
    </row>
    <row r="31" spans="1:20" x14ac:dyDescent="0.2">
      <c r="A31" s="136"/>
      <c r="B31" s="148" t="s">
        <v>281</v>
      </c>
      <c r="C31" s="136" t="s">
        <v>310</v>
      </c>
      <c r="D31" s="136"/>
      <c r="E31" s="154"/>
      <c r="F31" s="136"/>
      <c r="G31" s="136"/>
      <c r="H31" s="136"/>
      <c r="I31" s="136"/>
      <c r="J31" s="136"/>
      <c r="K31" s="136"/>
      <c r="L31" s="136"/>
      <c r="M31" s="136"/>
      <c r="N31" s="136"/>
      <c r="O31" s="136"/>
      <c r="P31" s="136"/>
      <c r="Q31" s="136"/>
      <c r="R31" s="136"/>
      <c r="S31" s="148" t="s">
        <v>259</v>
      </c>
      <c r="T31" s="150" t="s">
        <v>311</v>
      </c>
    </row>
    <row r="32" spans="1:20" x14ac:dyDescent="0.2">
      <c r="A32" s="153"/>
      <c r="B32" s="149"/>
      <c r="C32" s="99">
        <v>0</v>
      </c>
      <c r="D32" s="99">
        <v>0.02</v>
      </c>
      <c r="E32" s="99">
        <v>0.04</v>
      </c>
      <c r="F32" s="100">
        <v>0.1</v>
      </c>
      <c r="G32" s="99">
        <v>0.2</v>
      </c>
      <c r="H32" s="99">
        <v>0.35</v>
      </c>
      <c r="I32" s="99">
        <v>0.5</v>
      </c>
      <c r="J32" s="99">
        <v>0.7</v>
      </c>
      <c r="K32" s="99">
        <v>0.75</v>
      </c>
      <c r="L32" s="99">
        <v>1</v>
      </c>
      <c r="M32" s="99">
        <v>1.5</v>
      </c>
      <c r="N32" s="99">
        <v>2.5</v>
      </c>
      <c r="O32" s="99">
        <v>3.7</v>
      </c>
      <c r="P32" s="99">
        <v>12.5</v>
      </c>
      <c r="Q32" s="149" t="s">
        <v>312</v>
      </c>
      <c r="R32" s="149" t="s">
        <v>313</v>
      </c>
      <c r="S32" s="149"/>
      <c r="T32" s="151"/>
    </row>
    <row r="33" spans="1:20" x14ac:dyDescent="0.2">
      <c r="A33" s="40">
        <v>1</v>
      </c>
      <c r="B33" s="97" t="s">
        <v>295</v>
      </c>
      <c r="C33" s="115">
        <v>848665.89847000001</v>
      </c>
      <c r="D33" s="116"/>
      <c r="E33" s="116"/>
      <c r="F33" s="116"/>
      <c r="G33" s="116"/>
      <c r="H33" s="116"/>
      <c r="I33" s="116"/>
      <c r="J33" s="116"/>
      <c r="K33" s="116"/>
      <c r="L33" s="116"/>
      <c r="M33" s="116"/>
      <c r="N33" s="116"/>
      <c r="O33" s="116"/>
      <c r="P33" s="116"/>
      <c r="Q33" s="116"/>
      <c r="R33" s="116"/>
      <c r="S33" s="115">
        <v>848665.89847000001</v>
      </c>
      <c r="T33" s="116">
        <v>0</v>
      </c>
    </row>
    <row r="34" spans="1:20" x14ac:dyDescent="0.2">
      <c r="A34" s="42">
        <v>2</v>
      </c>
      <c r="B34" s="98" t="s">
        <v>296</v>
      </c>
      <c r="C34" s="117">
        <v>538365.62777777785</v>
      </c>
      <c r="D34" s="117"/>
      <c r="E34" s="117"/>
      <c r="F34" s="117"/>
      <c r="G34" s="117">
        <v>7084710.8419044772</v>
      </c>
      <c r="H34" s="117"/>
      <c r="I34" s="117"/>
      <c r="J34" s="117"/>
      <c r="K34" s="117"/>
      <c r="L34" s="117"/>
      <c r="M34" s="117"/>
      <c r="N34" s="117"/>
      <c r="O34" s="117"/>
      <c r="P34" s="117"/>
      <c r="Q34" s="117"/>
      <c r="R34" s="117"/>
      <c r="S34" s="115">
        <v>7623076.4696822548</v>
      </c>
      <c r="T34" s="117">
        <v>7084710.8419044772</v>
      </c>
    </row>
    <row r="35" spans="1:20" x14ac:dyDescent="0.2">
      <c r="A35" s="42">
        <v>3</v>
      </c>
      <c r="B35" s="98" t="s">
        <v>297</v>
      </c>
      <c r="C35" s="117">
        <v>1625637.4562056318</v>
      </c>
      <c r="D35" s="117"/>
      <c r="E35" s="117"/>
      <c r="F35" s="117"/>
      <c r="G35" s="117"/>
      <c r="H35" s="117"/>
      <c r="I35" s="117"/>
      <c r="J35" s="117"/>
      <c r="K35" s="117"/>
      <c r="L35" s="117"/>
      <c r="M35" s="117"/>
      <c r="N35" s="117"/>
      <c r="O35" s="117"/>
      <c r="P35" s="117"/>
      <c r="Q35" s="117"/>
      <c r="R35" s="117"/>
      <c r="S35" s="115">
        <v>1625637.4562056318</v>
      </c>
      <c r="T35" s="117">
        <v>0</v>
      </c>
    </row>
    <row r="36" spans="1:20" x14ac:dyDescent="0.2">
      <c r="A36" s="42">
        <v>4</v>
      </c>
      <c r="B36" s="98" t="s">
        <v>298</v>
      </c>
      <c r="C36" s="117">
        <v>808196.79058777774</v>
      </c>
      <c r="D36" s="117"/>
      <c r="E36" s="117"/>
      <c r="F36" s="117"/>
      <c r="G36" s="117"/>
      <c r="H36" s="117"/>
      <c r="I36" s="117"/>
      <c r="J36" s="117"/>
      <c r="K36" s="117"/>
      <c r="L36" s="117"/>
      <c r="M36" s="117"/>
      <c r="N36" s="117"/>
      <c r="O36" s="117"/>
      <c r="P36" s="117"/>
      <c r="Q36" s="117"/>
      <c r="R36" s="117"/>
      <c r="S36" s="115">
        <v>808196.79058777774</v>
      </c>
      <c r="T36" s="117">
        <v>0</v>
      </c>
    </row>
    <row r="37" spans="1:20" x14ac:dyDescent="0.2">
      <c r="A37" s="42">
        <v>5</v>
      </c>
      <c r="B37" s="98" t="s">
        <v>299</v>
      </c>
      <c r="C37" s="115">
        <v>332753.0269392</v>
      </c>
      <c r="D37" s="117"/>
      <c r="E37" s="117"/>
      <c r="F37" s="117"/>
      <c r="G37" s="117"/>
      <c r="H37" s="117"/>
      <c r="I37" s="117"/>
      <c r="J37" s="117"/>
      <c r="K37" s="117"/>
      <c r="L37" s="117"/>
      <c r="M37" s="117"/>
      <c r="N37" s="117"/>
      <c r="O37" s="117"/>
      <c r="P37" s="117"/>
      <c r="Q37" s="117"/>
      <c r="R37" s="117"/>
      <c r="S37" s="115">
        <v>332753.0269392</v>
      </c>
      <c r="T37" s="117">
        <v>0</v>
      </c>
    </row>
    <row r="38" spans="1:20" x14ac:dyDescent="0.2">
      <c r="A38" s="42">
        <v>6</v>
      </c>
      <c r="B38" s="98" t="s">
        <v>300</v>
      </c>
      <c r="C38" s="117"/>
      <c r="D38" s="117"/>
      <c r="E38" s="117"/>
      <c r="F38" s="117"/>
      <c r="G38" s="117">
        <v>4869199.6618084349</v>
      </c>
      <c r="H38" s="117"/>
      <c r="I38" s="117">
        <v>1997270.2322944694</v>
      </c>
      <c r="J38" s="117"/>
      <c r="K38" s="117"/>
      <c r="L38" s="117"/>
      <c r="M38" s="117"/>
      <c r="N38" s="117"/>
      <c r="O38" s="117"/>
      <c r="P38" s="117"/>
      <c r="Q38" s="117"/>
      <c r="R38" s="117"/>
      <c r="S38" s="115">
        <v>6866469.894102904</v>
      </c>
      <c r="T38" s="117">
        <v>1657376.2992499999</v>
      </c>
    </row>
    <row r="39" spans="1:20" x14ac:dyDescent="0.2">
      <c r="A39" s="42">
        <v>7</v>
      </c>
      <c r="B39" s="98" t="s">
        <v>301</v>
      </c>
      <c r="C39" s="117"/>
      <c r="D39" s="117"/>
      <c r="E39" s="117"/>
      <c r="F39" s="117"/>
      <c r="G39" s="117"/>
      <c r="H39" s="117"/>
      <c r="I39" s="117"/>
      <c r="J39" s="117"/>
      <c r="K39" s="117"/>
      <c r="L39" s="115">
        <v>53807.3</v>
      </c>
      <c r="M39" s="117"/>
      <c r="N39" s="117"/>
      <c r="O39" s="117"/>
      <c r="P39" s="117"/>
      <c r="Q39" s="117"/>
      <c r="R39" s="117"/>
      <c r="S39" s="115">
        <v>53807.3</v>
      </c>
      <c r="T39" s="117">
        <v>53807.3</v>
      </c>
    </row>
    <row r="40" spans="1:20" x14ac:dyDescent="0.2">
      <c r="A40" s="42">
        <v>8</v>
      </c>
      <c r="B40" s="98" t="s">
        <v>302</v>
      </c>
      <c r="C40" s="117"/>
      <c r="D40" s="117"/>
      <c r="E40" s="117"/>
      <c r="F40" s="117"/>
      <c r="G40" s="117"/>
      <c r="H40" s="117"/>
      <c r="I40" s="117"/>
      <c r="J40" s="117"/>
      <c r="K40" s="117"/>
      <c r="L40" s="117"/>
      <c r="M40" s="117"/>
      <c r="N40" s="117"/>
      <c r="O40" s="117"/>
      <c r="P40" s="117"/>
      <c r="Q40" s="117"/>
      <c r="R40" s="117"/>
      <c r="S40" s="115">
        <v>0</v>
      </c>
      <c r="T40" s="117">
        <v>0</v>
      </c>
    </row>
    <row r="41" spans="1:20" x14ac:dyDescent="0.2">
      <c r="A41" s="42">
        <v>9</v>
      </c>
      <c r="B41" s="98" t="s">
        <v>303</v>
      </c>
      <c r="C41" s="117"/>
      <c r="D41" s="117"/>
      <c r="E41" s="117"/>
      <c r="F41" s="117"/>
      <c r="G41" s="117"/>
      <c r="H41" s="117">
        <v>91828764.551661998</v>
      </c>
      <c r="I41" s="117"/>
      <c r="J41" s="117"/>
      <c r="K41" s="117"/>
      <c r="L41" s="117"/>
      <c r="M41" s="117"/>
      <c r="N41" s="117"/>
      <c r="O41" s="117"/>
      <c r="P41" s="117"/>
      <c r="Q41" s="117"/>
      <c r="R41" s="117"/>
      <c r="S41" s="115">
        <v>91828764.551661998</v>
      </c>
      <c r="T41" s="117">
        <v>0</v>
      </c>
    </row>
    <row r="42" spans="1:20" x14ac:dyDescent="0.2">
      <c r="A42" s="42">
        <v>10</v>
      </c>
      <c r="B42" s="98" t="s">
        <v>304</v>
      </c>
      <c r="C42" s="117"/>
      <c r="D42" s="117"/>
      <c r="E42" s="117"/>
      <c r="F42" s="117"/>
      <c r="G42" s="117"/>
      <c r="H42" s="117"/>
      <c r="I42" s="117"/>
      <c r="J42" s="117"/>
      <c r="K42" s="117"/>
      <c r="L42" s="117">
        <v>28288.781400000003</v>
      </c>
      <c r="M42" s="117"/>
      <c r="N42" s="117"/>
      <c r="O42" s="117"/>
      <c r="P42" s="117"/>
      <c r="Q42" s="117"/>
      <c r="R42" s="117"/>
      <c r="S42" s="115">
        <v>28288.781400000003</v>
      </c>
      <c r="T42" s="117">
        <v>0</v>
      </c>
    </row>
    <row r="43" spans="1:20" x14ac:dyDescent="0.2">
      <c r="A43" s="42">
        <v>11</v>
      </c>
      <c r="B43" s="98" t="s">
        <v>305</v>
      </c>
      <c r="C43" s="117"/>
      <c r="D43" s="117"/>
      <c r="E43" s="117"/>
      <c r="F43" s="117"/>
      <c r="G43" s="117"/>
      <c r="H43" s="117"/>
      <c r="I43" s="117"/>
      <c r="J43" s="117"/>
      <c r="K43" s="117"/>
      <c r="L43" s="117"/>
      <c r="M43" s="117"/>
      <c r="N43" s="117"/>
      <c r="O43" s="117"/>
      <c r="P43" s="117"/>
      <c r="Q43" s="117"/>
      <c r="R43" s="117"/>
      <c r="S43" s="115">
        <v>0</v>
      </c>
      <c r="T43" s="117">
        <v>0</v>
      </c>
    </row>
    <row r="44" spans="1:20" x14ac:dyDescent="0.2">
      <c r="A44" s="42">
        <v>12</v>
      </c>
      <c r="B44" s="98" t="s">
        <v>306</v>
      </c>
      <c r="C44" s="117"/>
      <c r="D44" s="117"/>
      <c r="E44" s="117"/>
      <c r="F44" s="115">
        <v>8283215.5824863743</v>
      </c>
      <c r="G44" s="117"/>
      <c r="H44" s="117"/>
      <c r="I44" s="117"/>
      <c r="J44" s="117"/>
      <c r="K44" s="117"/>
      <c r="L44" s="117"/>
      <c r="M44" s="117"/>
      <c r="N44" s="117"/>
      <c r="O44" s="117"/>
      <c r="P44" s="117"/>
      <c r="Q44" s="117"/>
      <c r="R44" s="117"/>
      <c r="S44" s="115">
        <v>8283215.5824863743</v>
      </c>
      <c r="T44" s="117">
        <v>0</v>
      </c>
    </row>
    <row r="45" spans="1:20" x14ac:dyDescent="0.2">
      <c r="A45" s="42">
        <v>13</v>
      </c>
      <c r="B45" s="98" t="s">
        <v>307</v>
      </c>
      <c r="C45" s="117"/>
      <c r="D45" s="117"/>
      <c r="E45" s="117"/>
      <c r="F45" s="117"/>
      <c r="G45" s="117"/>
      <c r="H45" s="117"/>
      <c r="I45" s="117"/>
      <c r="J45" s="117"/>
      <c r="K45" s="117"/>
      <c r="L45" s="117"/>
      <c r="M45" s="117"/>
      <c r="N45" s="117"/>
      <c r="O45" s="117"/>
      <c r="P45" s="117"/>
      <c r="Q45" s="117"/>
      <c r="R45" s="117"/>
      <c r="S45" s="115">
        <v>0</v>
      </c>
      <c r="T45" s="117">
        <v>0</v>
      </c>
    </row>
    <row r="46" spans="1:20" x14ac:dyDescent="0.2">
      <c r="A46" s="42">
        <v>14</v>
      </c>
      <c r="B46" s="98" t="s">
        <v>308</v>
      </c>
      <c r="C46" s="117"/>
      <c r="D46" s="117"/>
      <c r="E46" s="117"/>
      <c r="F46" s="117"/>
      <c r="G46" s="117"/>
      <c r="H46" s="117"/>
      <c r="I46" s="117"/>
      <c r="J46" s="117"/>
      <c r="K46" s="117"/>
      <c r="L46" s="117"/>
      <c r="M46" s="117"/>
      <c r="N46" s="117"/>
      <c r="O46" s="117"/>
      <c r="P46" s="117"/>
      <c r="Q46" s="117"/>
      <c r="R46" s="117"/>
      <c r="S46" s="115">
        <v>0</v>
      </c>
      <c r="T46" s="117">
        <v>0</v>
      </c>
    </row>
    <row r="47" spans="1:20" x14ac:dyDescent="0.2">
      <c r="A47" s="42">
        <v>15</v>
      </c>
      <c r="B47" s="98" t="s">
        <v>25</v>
      </c>
      <c r="C47" s="117"/>
      <c r="D47" s="117"/>
      <c r="E47" s="117"/>
      <c r="F47" s="117"/>
      <c r="G47" s="117"/>
      <c r="H47" s="117"/>
      <c r="I47" s="117"/>
      <c r="J47" s="117"/>
      <c r="K47" s="117"/>
      <c r="L47" s="117"/>
      <c r="M47" s="117"/>
      <c r="N47" s="117"/>
      <c r="O47" s="117"/>
      <c r="P47" s="117"/>
      <c r="Q47" s="117"/>
      <c r="R47" s="117"/>
      <c r="S47" s="115">
        <v>0</v>
      </c>
      <c r="T47" s="117">
        <v>0</v>
      </c>
    </row>
    <row r="48" spans="1:20" x14ac:dyDescent="0.2">
      <c r="A48" s="42">
        <v>16</v>
      </c>
      <c r="B48" s="98" t="s">
        <v>309</v>
      </c>
      <c r="C48" s="117"/>
      <c r="D48" s="117"/>
      <c r="E48" s="117"/>
      <c r="F48" s="117"/>
      <c r="G48" s="117"/>
      <c r="H48" s="117"/>
      <c r="I48" s="117"/>
      <c r="J48" s="117"/>
      <c r="K48" s="117"/>
      <c r="L48" s="117">
        <v>29439.891640000002</v>
      </c>
      <c r="M48" s="117"/>
      <c r="N48" s="117">
        <v>20634.138999999999</v>
      </c>
      <c r="O48" s="117"/>
      <c r="P48" s="117"/>
      <c r="Q48" s="117"/>
      <c r="R48" s="117"/>
      <c r="S48" s="115">
        <v>50074.030639999997</v>
      </c>
      <c r="T48" s="117">
        <v>50074.030639999997</v>
      </c>
    </row>
    <row r="49" spans="1:20" x14ac:dyDescent="0.2">
      <c r="A49" s="101">
        <v>17</v>
      </c>
      <c r="B49" s="101" t="s">
        <v>259</v>
      </c>
      <c r="C49" s="108">
        <f>SUM(C33:C48)</f>
        <v>4153618.7999803871</v>
      </c>
      <c r="D49" s="108"/>
      <c r="E49" s="108"/>
      <c r="F49" s="108">
        <f>SUM(F33:F48)</f>
        <v>8283215.5824863743</v>
      </c>
      <c r="G49" s="108">
        <f>SUM(G33:G48)</f>
        <v>11953910.503712911</v>
      </c>
      <c r="H49" s="108">
        <f>SUM(H33:H48)</f>
        <v>91828764.551661998</v>
      </c>
      <c r="I49" s="108">
        <f>SUM(I33:I48)</f>
        <v>1997270.2322944694</v>
      </c>
      <c r="J49" s="108"/>
      <c r="K49" s="108"/>
      <c r="L49" s="108">
        <f>SUM(L33:L48)</f>
        <v>111535.97304000001</v>
      </c>
      <c r="M49" s="108"/>
      <c r="N49" s="108">
        <f>SUM(N33:N48)</f>
        <v>20634.138999999999</v>
      </c>
      <c r="O49" s="108"/>
      <c r="P49" s="108"/>
      <c r="Q49" s="108"/>
      <c r="R49" s="108"/>
      <c r="S49" s="108">
        <f>SUM(S33:S48)</f>
        <v>118348949.78217615</v>
      </c>
      <c r="T49" s="108">
        <f>SUM(T33:T48)</f>
        <v>8845968.4717944786</v>
      </c>
    </row>
    <row r="52" spans="1:20" x14ac:dyDescent="0.2">
      <c r="A52" s="130">
        <v>44651</v>
      </c>
    </row>
    <row r="53" spans="1:20" x14ac:dyDescent="0.2">
      <c r="A53" s="152" t="s">
        <v>588</v>
      </c>
    </row>
    <row r="54" spans="1:20" x14ac:dyDescent="0.2">
      <c r="A54" s="136"/>
      <c r="B54" s="148" t="s">
        <v>281</v>
      </c>
      <c r="C54" s="136" t="s">
        <v>310</v>
      </c>
      <c r="D54" s="136"/>
      <c r="E54" s="154"/>
      <c r="F54" s="136"/>
      <c r="G54" s="136"/>
      <c r="H54" s="136"/>
      <c r="I54" s="136"/>
      <c r="J54" s="136"/>
      <c r="K54" s="136"/>
      <c r="L54" s="136"/>
      <c r="M54" s="136"/>
      <c r="N54" s="136"/>
      <c r="O54" s="136"/>
      <c r="P54" s="136"/>
      <c r="Q54" s="136"/>
      <c r="R54" s="136"/>
      <c r="S54" s="148" t="s">
        <v>259</v>
      </c>
      <c r="T54" s="150" t="s">
        <v>311</v>
      </c>
    </row>
    <row r="55" spans="1:20" x14ac:dyDescent="0.2">
      <c r="A55" s="153"/>
      <c r="B55" s="149"/>
      <c r="C55" s="99">
        <v>0</v>
      </c>
      <c r="D55" s="99">
        <v>0.02</v>
      </c>
      <c r="E55" s="99">
        <v>0.04</v>
      </c>
      <c r="F55" s="100">
        <v>0.1</v>
      </c>
      <c r="G55" s="99">
        <v>0.2</v>
      </c>
      <c r="H55" s="99">
        <v>0.35</v>
      </c>
      <c r="I55" s="99">
        <v>0.5</v>
      </c>
      <c r="J55" s="99">
        <v>0.7</v>
      </c>
      <c r="K55" s="99">
        <v>0.75</v>
      </c>
      <c r="L55" s="99">
        <v>1</v>
      </c>
      <c r="M55" s="99">
        <v>1.5</v>
      </c>
      <c r="N55" s="99">
        <v>2.5</v>
      </c>
      <c r="O55" s="99">
        <v>3.7</v>
      </c>
      <c r="P55" s="99">
        <v>12.5</v>
      </c>
      <c r="Q55" s="149" t="s">
        <v>312</v>
      </c>
      <c r="R55" s="149" t="s">
        <v>313</v>
      </c>
      <c r="S55" s="149"/>
      <c r="T55" s="151"/>
    </row>
    <row r="56" spans="1:20" x14ac:dyDescent="0.2">
      <c r="A56" s="40">
        <v>1</v>
      </c>
      <c r="B56" s="97" t="s">
        <v>295</v>
      </c>
      <c r="C56" s="115">
        <v>742023.27812499995</v>
      </c>
      <c r="D56" s="116"/>
      <c r="E56" s="116"/>
      <c r="F56" s="116"/>
      <c r="G56" s="116"/>
      <c r="H56" s="116"/>
      <c r="I56" s="116"/>
      <c r="J56" s="116"/>
      <c r="K56" s="116"/>
      <c r="L56" s="116"/>
      <c r="M56" s="116"/>
      <c r="N56" s="116"/>
      <c r="O56" s="116"/>
      <c r="P56" s="116"/>
      <c r="Q56" s="116"/>
      <c r="R56" s="116"/>
      <c r="S56" s="115">
        <v>742023.27812499995</v>
      </c>
      <c r="T56" s="116">
        <v>0</v>
      </c>
    </row>
    <row r="57" spans="1:20" x14ac:dyDescent="0.2">
      <c r="A57" s="42">
        <v>2</v>
      </c>
      <c r="B57" s="98" t="s">
        <v>296</v>
      </c>
      <c r="C57" s="117">
        <v>540060.03</v>
      </c>
      <c r="D57" s="117"/>
      <c r="E57" s="117"/>
      <c r="F57" s="117"/>
      <c r="G57" s="117">
        <v>5926187.9291276084</v>
      </c>
      <c r="H57" s="117"/>
      <c r="I57" s="117"/>
      <c r="J57" s="117"/>
      <c r="K57" s="117"/>
      <c r="L57" s="117"/>
      <c r="M57" s="117"/>
      <c r="N57" s="117"/>
      <c r="O57" s="117"/>
      <c r="P57" s="117"/>
      <c r="Q57" s="117"/>
      <c r="R57" s="117"/>
      <c r="S57" s="115">
        <v>6466247.9591276087</v>
      </c>
      <c r="T57" s="117">
        <v>5926187.9291276084</v>
      </c>
    </row>
    <row r="58" spans="1:20" x14ac:dyDescent="0.2">
      <c r="A58" s="42">
        <v>3</v>
      </c>
      <c r="B58" s="98" t="s">
        <v>297</v>
      </c>
      <c r="C58" s="117">
        <v>1510723.5398472222</v>
      </c>
      <c r="D58" s="117"/>
      <c r="E58" s="117"/>
      <c r="F58" s="117"/>
      <c r="G58" s="117"/>
      <c r="H58" s="117"/>
      <c r="I58" s="117"/>
      <c r="J58" s="117"/>
      <c r="K58" s="117"/>
      <c r="L58" s="117"/>
      <c r="M58" s="117"/>
      <c r="N58" s="117"/>
      <c r="O58" s="117"/>
      <c r="P58" s="117"/>
      <c r="Q58" s="117"/>
      <c r="R58" s="117"/>
      <c r="S58" s="115">
        <v>1510723.5398472222</v>
      </c>
      <c r="T58" s="117">
        <v>0</v>
      </c>
    </row>
    <row r="59" spans="1:20" x14ac:dyDescent="0.2">
      <c r="A59" s="42">
        <v>4</v>
      </c>
      <c r="B59" s="98" t="s">
        <v>298</v>
      </c>
      <c r="C59" s="117">
        <v>772113.98564999993</v>
      </c>
      <c r="D59" s="117"/>
      <c r="E59" s="117"/>
      <c r="F59" s="117"/>
      <c r="G59" s="117"/>
      <c r="H59" s="117"/>
      <c r="I59" s="117"/>
      <c r="J59" s="117"/>
      <c r="K59" s="117"/>
      <c r="L59" s="117"/>
      <c r="M59" s="117"/>
      <c r="N59" s="117"/>
      <c r="O59" s="117"/>
      <c r="P59" s="117"/>
      <c r="Q59" s="117"/>
      <c r="R59" s="117"/>
      <c r="S59" s="115">
        <v>772113.98564999993</v>
      </c>
      <c r="T59" s="117">
        <v>0</v>
      </c>
    </row>
    <row r="60" spans="1:20" x14ac:dyDescent="0.2">
      <c r="A60" s="42">
        <v>5</v>
      </c>
      <c r="B60" s="98" t="s">
        <v>299</v>
      </c>
      <c r="C60" s="115">
        <v>0</v>
      </c>
      <c r="D60" s="117"/>
      <c r="E60" s="117"/>
      <c r="F60" s="117"/>
      <c r="G60" s="117"/>
      <c r="H60" s="117"/>
      <c r="I60" s="117"/>
      <c r="J60" s="117"/>
      <c r="K60" s="117"/>
      <c r="L60" s="117"/>
      <c r="M60" s="117"/>
      <c r="N60" s="117"/>
      <c r="O60" s="117"/>
      <c r="P60" s="117"/>
      <c r="Q60" s="117"/>
      <c r="R60" s="117"/>
      <c r="S60" s="115">
        <v>0</v>
      </c>
      <c r="T60" s="117">
        <v>0</v>
      </c>
    </row>
    <row r="61" spans="1:20" x14ac:dyDescent="0.2">
      <c r="A61" s="42">
        <v>6</v>
      </c>
      <c r="B61" s="98" t="s">
        <v>300</v>
      </c>
      <c r="C61" s="117"/>
      <c r="D61" s="117"/>
      <c r="E61" s="117"/>
      <c r="F61" s="117"/>
      <c r="G61" s="117">
        <v>4191150.8921776051</v>
      </c>
      <c r="H61" s="117"/>
      <c r="I61" s="117">
        <v>1324644.0198808354</v>
      </c>
      <c r="J61" s="117"/>
      <c r="K61" s="117"/>
      <c r="L61" s="117"/>
      <c r="M61" s="117"/>
      <c r="N61" s="117"/>
      <c r="O61" s="117"/>
      <c r="P61" s="117"/>
      <c r="Q61" s="117"/>
      <c r="R61" s="117"/>
      <c r="S61" s="115">
        <v>5515794.912058441</v>
      </c>
      <c r="T61" s="117">
        <v>1321427.4913500003</v>
      </c>
    </row>
    <row r="62" spans="1:20" x14ac:dyDescent="0.2">
      <c r="A62" s="42">
        <v>7</v>
      </c>
      <c r="B62" s="98" t="s">
        <v>301</v>
      </c>
      <c r="C62" s="117"/>
      <c r="D62" s="117"/>
      <c r="E62" s="117"/>
      <c r="F62" s="117"/>
      <c r="G62" s="117"/>
      <c r="H62" s="117"/>
      <c r="I62" s="117"/>
      <c r="J62" s="117"/>
      <c r="K62" s="117"/>
      <c r="L62" s="115">
        <v>62794.216370000002</v>
      </c>
      <c r="M62" s="117"/>
      <c r="N62" s="117"/>
      <c r="O62" s="117"/>
      <c r="P62" s="117"/>
      <c r="Q62" s="117"/>
      <c r="R62" s="117"/>
      <c r="S62" s="115">
        <v>62794.216370000002</v>
      </c>
      <c r="T62" s="117">
        <v>62794.216370000002</v>
      </c>
    </row>
    <row r="63" spans="1:20" x14ac:dyDescent="0.2">
      <c r="A63" s="42">
        <v>8</v>
      </c>
      <c r="B63" s="98" t="s">
        <v>302</v>
      </c>
      <c r="C63" s="117"/>
      <c r="D63" s="117"/>
      <c r="E63" s="117"/>
      <c r="F63" s="117"/>
      <c r="G63" s="117"/>
      <c r="H63" s="117"/>
      <c r="I63" s="117"/>
      <c r="J63" s="117"/>
      <c r="K63" s="117"/>
      <c r="L63" s="117"/>
      <c r="M63" s="117"/>
      <c r="N63" s="117"/>
      <c r="O63" s="117"/>
      <c r="P63" s="117"/>
      <c r="Q63" s="117"/>
      <c r="R63" s="117"/>
      <c r="S63" s="115">
        <v>0</v>
      </c>
      <c r="T63" s="117">
        <v>0</v>
      </c>
    </row>
    <row r="64" spans="1:20" x14ac:dyDescent="0.2">
      <c r="A64" s="42">
        <v>9</v>
      </c>
      <c r="B64" s="98" t="s">
        <v>303</v>
      </c>
      <c r="C64" s="117"/>
      <c r="D64" s="117"/>
      <c r="E64" s="117"/>
      <c r="F64" s="117"/>
      <c r="G64" s="117"/>
      <c r="H64" s="117">
        <v>91008222.208488986</v>
      </c>
      <c r="I64" s="117"/>
      <c r="J64" s="117"/>
      <c r="K64" s="117"/>
      <c r="L64" s="117"/>
      <c r="M64" s="117"/>
      <c r="N64" s="117"/>
      <c r="O64" s="117"/>
      <c r="P64" s="117"/>
      <c r="Q64" s="117"/>
      <c r="R64" s="117"/>
      <c r="S64" s="115">
        <v>91008222.208488986</v>
      </c>
      <c r="T64" s="117">
        <v>0</v>
      </c>
    </row>
    <row r="65" spans="1:20" x14ac:dyDescent="0.2">
      <c r="A65" s="42">
        <v>10</v>
      </c>
      <c r="B65" s="98" t="s">
        <v>304</v>
      </c>
      <c r="C65" s="117"/>
      <c r="D65" s="117"/>
      <c r="E65" s="117"/>
      <c r="F65" s="117"/>
      <c r="G65" s="117"/>
      <c r="H65" s="117"/>
      <c r="I65" s="117"/>
      <c r="J65" s="117"/>
      <c r="K65" s="117"/>
      <c r="L65" s="117">
        <v>45919.325649999999</v>
      </c>
      <c r="M65" s="117"/>
      <c r="N65" s="117"/>
      <c r="O65" s="117"/>
      <c r="P65" s="117"/>
      <c r="Q65" s="117"/>
      <c r="R65" s="117"/>
      <c r="S65" s="115">
        <v>45919.325649999999</v>
      </c>
      <c r="T65" s="117">
        <v>45919.325649999999</v>
      </c>
    </row>
    <row r="66" spans="1:20" x14ac:dyDescent="0.2">
      <c r="A66" s="42">
        <v>11</v>
      </c>
      <c r="B66" s="98" t="s">
        <v>305</v>
      </c>
      <c r="C66" s="117"/>
      <c r="D66" s="117"/>
      <c r="E66" s="117"/>
      <c r="F66" s="117"/>
      <c r="G66" s="117"/>
      <c r="H66" s="117"/>
      <c r="I66" s="117"/>
      <c r="J66" s="117"/>
      <c r="K66" s="117"/>
      <c r="L66" s="117"/>
      <c r="M66" s="117"/>
      <c r="N66" s="117"/>
      <c r="O66" s="117"/>
      <c r="P66" s="117"/>
      <c r="Q66" s="117"/>
      <c r="R66" s="117"/>
      <c r="S66" s="115">
        <v>0</v>
      </c>
      <c r="T66" s="117">
        <v>0</v>
      </c>
    </row>
    <row r="67" spans="1:20" x14ac:dyDescent="0.2">
      <c r="A67" s="42">
        <v>12</v>
      </c>
      <c r="B67" s="98" t="s">
        <v>306</v>
      </c>
      <c r="C67" s="117"/>
      <c r="D67" s="117"/>
      <c r="E67" s="117"/>
      <c r="F67" s="115">
        <v>7898052.192452969</v>
      </c>
      <c r="G67" s="117"/>
      <c r="H67" s="117"/>
      <c r="I67" s="117"/>
      <c r="J67" s="117"/>
      <c r="K67" s="117"/>
      <c r="L67" s="117"/>
      <c r="M67" s="117"/>
      <c r="N67" s="117"/>
      <c r="O67" s="117"/>
      <c r="P67" s="117"/>
      <c r="Q67" s="117"/>
      <c r="R67" s="117"/>
      <c r="S67" s="115">
        <v>7898052.192452969</v>
      </c>
      <c r="T67" s="117">
        <v>0</v>
      </c>
    </row>
    <row r="68" spans="1:20" x14ac:dyDescent="0.2">
      <c r="A68" s="42">
        <v>13</v>
      </c>
      <c r="B68" s="98" t="s">
        <v>307</v>
      </c>
      <c r="C68" s="117"/>
      <c r="D68" s="117"/>
      <c r="E68" s="117"/>
      <c r="F68" s="117"/>
      <c r="G68" s="117"/>
      <c r="H68" s="117"/>
      <c r="I68" s="117"/>
      <c r="J68" s="117"/>
      <c r="K68" s="117"/>
      <c r="L68" s="117"/>
      <c r="M68" s="117"/>
      <c r="N68" s="117"/>
      <c r="O68" s="117"/>
      <c r="P68" s="117"/>
      <c r="Q68" s="117"/>
      <c r="R68" s="117"/>
      <c r="S68" s="115">
        <v>0</v>
      </c>
      <c r="T68" s="117">
        <v>0</v>
      </c>
    </row>
    <row r="69" spans="1:20" x14ac:dyDescent="0.2">
      <c r="A69" s="42">
        <v>14</v>
      </c>
      <c r="B69" s="98" t="s">
        <v>308</v>
      </c>
      <c r="C69" s="117"/>
      <c r="D69" s="117"/>
      <c r="E69" s="117"/>
      <c r="F69" s="117"/>
      <c r="G69" s="117"/>
      <c r="H69" s="117"/>
      <c r="I69" s="117"/>
      <c r="J69" s="117"/>
      <c r="K69" s="117"/>
      <c r="L69" s="117"/>
      <c r="M69" s="117"/>
      <c r="N69" s="117"/>
      <c r="O69" s="117"/>
      <c r="P69" s="117"/>
      <c r="Q69" s="117"/>
      <c r="R69" s="117"/>
      <c r="S69" s="115">
        <v>0</v>
      </c>
      <c r="T69" s="117">
        <v>0</v>
      </c>
    </row>
    <row r="70" spans="1:20" x14ac:dyDescent="0.2">
      <c r="A70" s="42">
        <v>15</v>
      </c>
      <c r="B70" s="98" t="s">
        <v>25</v>
      </c>
      <c r="C70" s="117"/>
      <c r="D70" s="117"/>
      <c r="E70" s="117"/>
      <c r="F70" s="117"/>
      <c r="G70" s="117"/>
      <c r="H70" s="117"/>
      <c r="I70" s="117"/>
      <c r="J70" s="117"/>
      <c r="K70" s="117"/>
      <c r="L70" s="117"/>
      <c r="M70" s="117"/>
      <c r="N70" s="117"/>
      <c r="O70" s="117"/>
      <c r="P70" s="117"/>
      <c r="Q70" s="117"/>
      <c r="R70" s="117"/>
      <c r="S70" s="115">
        <v>0</v>
      </c>
      <c r="T70" s="117">
        <v>0</v>
      </c>
    </row>
    <row r="71" spans="1:20" x14ac:dyDescent="0.2">
      <c r="A71" s="42">
        <v>16</v>
      </c>
      <c r="B71" s="98" t="s">
        <v>309</v>
      </c>
      <c r="C71" s="117"/>
      <c r="D71" s="117"/>
      <c r="E71" s="117"/>
      <c r="F71" s="117"/>
      <c r="G71" s="117"/>
      <c r="H71" s="117"/>
      <c r="I71" s="117"/>
      <c r="J71" s="117"/>
      <c r="K71" s="117"/>
      <c r="L71" s="117">
        <v>18270.051950000001</v>
      </c>
      <c r="M71" s="117"/>
      <c r="N71" s="117">
        <v>20634.138999999999</v>
      </c>
      <c r="O71" s="117"/>
      <c r="P71" s="117"/>
      <c r="Q71" s="117"/>
      <c r="R71" s="117"/>
      <c r="S71" s="115">
        <v>38904.190950000004</v>
      </c>
      <c r="T71" s="117">
        <v>38904.190950000004</v>
      </c>
    </row>
    <row r="72" spans="1:20" x14ac:dyDescent="0.2">
      <c r="A72" s="101">
        <v>17</v>
      </c>
      <c r="B72" s="101" t="s">
        <v>259</v>
      </c>
      <c r="C72" s="108">
        <f>SUM(C56:C71)</f>
        <v>3564920.8336222218</v>
      </c>
      <c r="D72" s="108"/>
      <c r="E72" s="108"/>
      <c r="F72" s="108">
        <f t="shared" ref="F72:T72" si="0">SUM(F56:F71)</f>
        <v>7898052.192452969</v>
      </c>
      <c r="G72" s="108">
        <f t="shared" si="0"/>
        <v>10117338.821305213</v>
      </c>
      <c r="H72" s="108">
        <f t="shared" si="0"/>
        <v>91008222.208488986</v>
      </c>
      <c r="I72" s="108">
        <f t="shared" si="0"/>
        <v>1324644.0198808354</v>
      </c>
      <c r="J72" s="108"/>
      <c r="K72" s="108"/>
      <c r="L72" s="108">
        <f t="shared" si="0"/>
        <v>126983.59396999999</v>
      </c>
      <c r="M72" s="108"/>
      <c r="N72" s="108">
        <f t="shared" si="0"/>
        <v>20634.138999999999</v>
      </c>
      <c r="O72" s="108"/>
      <c r="P72" s="108"/>
      <c r="Q72" s="108"/>
      <c r="R72" s="108"/>
      <c r="S72" s="108">
        <f>SUM(S56:S71)</f>
        <v>114060795.80872023</v>
      </c>
      <c r="T72" s="108">
        <f t="shared" si="0"/>
        <v>7395233.1534476075</v>
      </c>
    </row>
  </sheetData>
  <mergeCells count="1">
    <mergeCell ref="A1:K2"/>
  </mergeCells>
  <pageMargins left="0.7" right="0.7" top="0.75" bottom="0.75" header="0.3" footer="0.3"/>
  <pageSetup paperSize="9" orientation="portrait" r:id="rId1"/>
  <ignoredErrors>
    <ignoredError sqref="C26 F26:I26 L26 N2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7"/>
  <sheetViews>
    <sheetView showGridLines="0" workbookViewId="0">
      <selection activeCell="G21" sqref="G21"/>
    </sheetView>
  </sheetViews>
  <sheetFormatPr baseColWidth="10" defaultRowHeight="14.25" x14ac:dyDescent="0.2"/>
  <cols>
    <col min="2" max="2" width="89.21875" customWidth="1"/>
    <col min="3" max="3" width="17.21875" customWidth="1"/>
  </cols>
  <sheetData>
    <row r="1" spans="1:11" ht="14.25" customHeight="1" x14ac:dyDescent="0.25">
      <c r="A1" s="333" t="s">
        <v>501</v>
      </c>
      <c r="B1" s="333"/>
      <c r="C1" s="333"/>
      <c r="D1" s="333"/>
      <c r="E1" s="333"/>
      <c r="F1" s="155"/>
      <c r="G1" s="155"/>
      <c r="H1" s="155"/>
      <c r="I1" s="155"/>
      <c r="J1" s="155"/>
      <c r="K1" s="155"/>
    </row>
    <row r="2" spans="1:11" ht="14.25" customHeight="1" x14ac:dyDescent="0.25">
      <c r="A2" s="333"/>
      <c r="B2" s="333"/>
      <c r="C2" s="333"/>
      <c r="D2" s="333"/>
      <c r="E2" s="333"/>
      <c r="F2" s="155"/>
      <c r="G2" s="155"/>
      <c r="H2" s="155"/>
      <c r="I2" s="155"/>
      <c r="J2" s="155"/>
      <c r="K2" s="155"/>
    </row>
    <row r="3" spans="1:11" x14ac:dyDescent="0.2">
      <c r="A3" s="259" t="s">
        <v>670</v>
      </c>
      <c r="B3" s="260"/>
      <c r="C3" s="2"/>
      <c r="D3" s="2"/>
      <c r="E3" s="2"/>
      <c r="F3" s="2"/>
    </row>
    <row r="4" spans="1:11" x14ac:dyDescent="0.2">
      <c r="A4" s="2"/>
      <c r="B4" s="2"/>
      <c r="C4" s="2"/>
      <c r="D4" s="2"/>
      <c r="E4" s="2"/>
      <c r="F4" s="2"/>
    </row>
    <row r="5" spans="1:11" x14ac:dyDescent="0.2">
      <c r="B5" s="2"/>
      <c r="C5" s="2"/>
      <c r="D5" s="2"/>
      <c r="E5" s="2"/>
      <c r="F5" s="2"/>
    </row>
    <row r="6" spans="1:11" x14ac:dyDescent="0.2">
      <c r="A6" s="130">
        <f>'Table of contents'!E16</f>
        <v>44834</v>
      </c>
      <c r="B6" s="2"/>
      <c r="C6" s="2"/>
      <c r="D6" s="2"/>
      <c r="E6" s="2"/>
      <c r="F6" s="2"/>
    </row>
    <row r="7" spans="1:11" ht="19.5" customHeight="1" x14ac:dyDescent="0.2">
      <c r="A7" s="345" t="s">
        <v>588</v>
      </c>
      <c r="B7" s="345"/>
      <c r="C7" s="345"/>
      <c r="D7" s="2"/>
      <c r="E7" s="2"/>
      <c r="F7" s="2"/>
    </row>
    <row r="8" spans="1:11" x14ac:dyDescent="0.2">
      <c r="A8" s="68" t="s">
        <v>248</v>
      </c>
      <c r="B8" s="68"/>
      <c r="C8" s="70" t="s">
        <v>314</v>
      </c>
      <c r="D8" s="2"/>
      <c r="E8" s="2"/>
      <c r="F8" s="2"/>
    </row>
    <row r="9" spans="1:11" x14ac:dyDescent="0.2">
      <c r="A9" s="28">
        <v>1</v>
      </c>
      <c r="B9" s="28" t="s">
        <v>315</v>
      </c>
      <c r="C9" s="36">
        <v>124236018.60794005</v>
      </c>
      <c r="D9" s="6"/>
      <c r="E9" s="2"/>
      <c r="F9" s="2"/>
    </row>
    <row r="10" spans="1:11" ht="25.5" x14ac:dyDescent="0.2">
      <c r="A10" s="3">
        <v>2</v>
      </c>
      <c r="B10" s="236" t="s">
        <v>316</v>
      </c>
      <c r="C10" s="12">
        <v>0</v>
      </c>
      <c r="D10" s="6"/>
      <c r="E10" s="2"/>
      <c r="F10" s="2"/>
    </row>
    <row r="11" spans="1:11" x14ac:dyDescent="0.2">
      <c r="A11" s="3">
        <v>3</v>
      </c>
      <c r="B11" s="236" t="s">
        <v>636</v>
      </c>
      <c r="C11" s="12">
        <v>0</v>
      </c>
      <c r="D11" s="6"/>
      <c r="E11" s="2"/>
      <c r="F11" s="2"/>
    </row>
    <row r="12" spans="1:11" x14ac:dyDescent="0.2">
      <c r="A12" s="3">
        <v>4</v>
      </c>
      <c r="B12" s="236" t="s">
        <v>637</v>
      </c>
      <c r="C12" s="12">
        <v>0</v>
      </c>
      <c r="D12" s="6"/>
      <c r="E12" s="2"/>
      <c r="F12" s="2"/>
    </row>
    <row r="13" spans="1:11" ht="25.5" x14ac:dyDescent="0.2">
      <c r="A13" s="3">
        <v>5</v>
      </c>
      <c r="B13" s="236" t="s">
        <v>638</v>
      </c>
      <c r="C13" s="12">
        <v>0</v>
      </c>
      <c r="D13" s="6"/>
      <c r="E13" s="2"/>
      <c r="F13" s="2"/>
    </row>
    <row r="14" spans="1:11" x14ac:dyDescent="0.2">
      <c r="A14" s="3">
        <v>6</v>
      </c>
      <c r="B14" s="236" t="s">
        <v>639</v>
      </c>
      <c r="C14" s="234">
        <v>0</v>
      </c>
      <c r="D14" s="6"/>
      <c r="E14" s="2"/>
      <c r="F14" s="2"/>
    </row>
    <row r="15" spans="1:11" x14ac:dyDescent="0.2">
      <c r="A15" s="3">
        <v>7</v>
      </c>
      <c r="B15" s="236" t="s">
        <v>640</v>
      </c>
      <c r="C15" s="234">
        <v>0</v>
      </c>
      <c r="D15" s="6"/>
      <c r="E15" s="2"/>
      <c r="F15" s="2"/>
    </row>
    <row r="16" spans="1:11" x14ac:dyDescent="0.2">
      <c r="A16" s="3">
        <v>8</v>
      </c>
      <c r="B16" s="236" t="s">
        <v>317</v>
      </c>
      <c r="C16" s="235">
        <v>-315850.63313169125</v>
      </c>
      <c r="D16" s="6"/>
      <c r="E16" s="2"/>
      <c r="F16" s="2"/>
    </row>
    <row r="17" spans="1:6" x14ac:dyDescent="0.2">
      <c r="A17" s="3">
        <v>9</v>
      </c>
      <c r="B17" s="236" t="s">
        <v>318</v>
      </c>
      <c r="C17" s="235">
        <v>0</v>
      </c>
      <c r="D17" s="6"/>
      <c r="E17" s="2"/>
      <c r="F17" s="2"/>
    </row>
    <row r="18" spans="1:6" x14ac:dyDescent="0.2">
      <c r="A18" s="3">
        <v>10</v>
      </c>
      <c r="B18" s="236" t="s">
        <v>319</v>
      </c>
      <c r="C18" s="235">
        <v>1800129.9067099998</v>
      </c>
      <c r="D18" s="6"/>
      <c r="E18" s="2"/>
      <c r="F18" s="2"/>
    </row>
    <row r="19" spans="1:6" x14ac:dyDescent="0.2">
      <c r="A19" s="3">
        <v>11</v>
      </c>
      <c r="B19" s="236" t="s">
        <v>641</v>
      </c>
      <c r="C19" s="235">
        <v>0</v>
      </c>
      <c r="D19" s="6"/>
      <c r="E19" s="2"/>
      <c r="F19" s="2"/>
    </row>
    <row r="20" spans="1:6" x14ac:dyDescent="0.2">
      <c r="A20" s="3">
        <v>12</v>
      </c>
      <c r="B20" s="236" t="s">
        <v>320</v>
      </c>
      <c r="C20" s="122">
        <v>-1646354.0960955173</v>
      </c>
      <c r="D20" s="6"/>
      <c r="E20" s="2"/>
      <c r="F20" s="2"/>
    </row>
    <row r="21" spans="1:6" x14ac:dyDescent="0.2">
      <c r="A21" s="10">
        <v>13</v>
      </c>
      <c r="B21" s="10" t="s">
        <v>321</v>
      </c>
      <c r="C21" s="88">
        <v>124073943.78542283</v>
      </c>
      <c r="D21" s="6"/>
      <c r="E21" s="2"/>
      <c r="F21" s="2"/>
    </row>
    <row r="22" spans="1:6" x14ac:dyDescent="0.2">
      <c r="A22" s="2"/>
      <c r="B22" s="2"/>
      <c r="C22" s="2"/>
      <c r="D22" s="2"/>
      <c r="E22" s="2"/>
      <c r="F22" s="2"/>
    </row>
    <row r="23" spans="1:6" x14ac:dyDescent="0.2">
      <c r="A23" s="2"/>
      <c r="B23" s="2"/>
      <c r="C23" s="2"/>
      <c r="D23" s="2"/>
      <c r="E23" s="2"/>
      <c r="F23" s="2"/>
    </row>
    <row r="24" spans="1:6" x14ac:dyDescent="0.2">
      <c r="A24" s="130">
        <v>44742</v>
      </c>
      <c r="B24" s="2"/>
      <c r="C24" s="2"/>
      <c r="D24" s="2"/>
      <c r="E24" s="2"/>
      <c r="F24" s="2"/>
    </row>
    <row r="25" spans="1:6" ht="21.75" customHeight="1" x14ac:dyDescent="0.2">
      <c r="A25" s="345" t="s">
        <v>588</v>
      </c>
      <c r="B25" s="345"/>
      <c r="C25" s="345"/>
      <c r="D25" s="2"/>
      <c r="E25" s="2"/>
      <c r="F25" s="2"/>
    </row>
    <row r="26" spans="1:6" x14ac:dyDescent="0.2">
      <c r="A26" s="148" t="s">
        <v>248</v>
      </c>
      <c r="B26" s="148"/>
      <c r="C26" s="314" t="s">
        <v>314</v>
      </c>
      <c r="D26" s="2"/>
      <c r="E26" s="2"/>
      <c r="F26" s="2"/>
    </row>
    <row r="27" spans="1:6" x14ac:dyDescent="0.2">
      <c r="A27" s="28">
        <v>1</v>
      </c>
      <c r="B27" s="28" t="s">
        <v>315</v>
      </c>
      <c r="C27" s="36">
        <v>120497354.56086999</v>
      </c>
      <c r="D27" s="2"/>
      <c r="E27" s="2"/>
      <c r="F27" s="2"/>
    </row>
    <row r="28" spans="1:6" ht="25.5" x14ac:dyDescent="0.2">
      <c r="A28" s="3">
        <v>2</v>
      </c>
      <c r="B28" s="236" t="s">
        <v>316</v>
      </c>
      <c r="C28" s="12">
        <v>0</v>
      </c>
      <c r="D28" s="2"/>
      <c r="E28" s="2"/>
      <c r="F28" s="2"/>
    </row>
    <row r="29" spans="1:6" x14ac:dyDescent="0.2">
      <c r="A29" s="3">
        <v>3</v>
      </c>
      <c r="B29" s="236" t="s">
        <v>636</v>
      </c>
      <c r="C29" s="12">
        <v>0</v>
      </c>
      <c r="D29" s="2"/>
      <c r="E29" s="2"/>
      <c r="F29" s="2"/>
    </row>
    <row r="30" spans="1:6" ht="14.25" customHeight="1" x14ac:dyDescent="0.2">
      <c r="A30" s="3">
        <v>4</v>
      </c>
      <c r="B30" s="236" t="s">
        <v>637</v>
      </c>
      <c r="C30" s="12">
        <v>0</v>
      </c>
      <c r="D30" s="2"/>
      <c r="E30" s="2"/>
      <c r="F30" s="2"/>
    </row>
    <row r="31" spans="1:6" ht="25.5" x14ac:dyDescent="0.2">
      <c r="A31" s="3">
        <v>5</v>
      </c>
      <c r="B31" s="236" t="s">
        <v>638</v>
      </c>
      <c r="C31" s="12">
        <v>0</v>
      </c>
      <c r="D31" s="2"/>
      <c r="E31" s="2"/>
      <c r="F31" s="2"/>
    </row>
    <row r="32" spans="1:6" x14ac:dyDescent="0.2">
      <c r="A32" s="3">
        <v>6</v>
      </c>
      <c r="B32" s="236" t="s">
        <v>639</v>
      </c>
      <c r="C32" s="234">
        <v>0</v>
      </c>
      <c r="D32" s="2"/>
      <c r="E32" s="2"/>
      <c r="F32" s="2"/>
    </row>
    <row r="33" spans="1:6" x14ac:dyDescent="0.2">
      <c r="A33" s="3">
        <v>7</v>
      </c>
      <c r="B33" s="236" t="s">
        <v>640</v>
      </c>
      <c r="C33" s="234">
        <v>0</v>
      </c>
      <c r="D33" s="2"/>
      <c r="E33" s="2"/>
      <c r="F33" s="2"/>
    </row>
    <row r="34" spans="1:6" x14ac:dyDescent="0.2">
      <c r="A34" s="3">
        <v>8</v>
      </c>
      <c r="B34" s="236" t="s">
        <v>317</v>
      </c>
      <c r="C34" s="235">
        <v>1287083.8461420797</v>
      </c>
      <c r="D34" s="2"/>
      <c r="E34" s="2"/>
      <c r="F34" s="2"/>
    </row>
    <row r="35" spans="1:6" x14ac:dyDescent="0.2">
      <c r="A35" s="3">
        <v>9</v>
      </c>
      <c r="B35" s="236" t="s">
        <v>318</v>
      </c>
      <c r="C35" s="235">
        <v>1001648.9718764939</v>
      </c>
      <c r="D35" s="2"/>
      <c r="E35" s="2"/>
      <c r="F35" s="2"/>
    </row>
    <row r="36" spans="1:6" x14ac:dyDescent="0.2">
      <c r="A36" s="3">
        <v>10</v>
      </c>
      <c r="B36" s="236" t="s">
        <v>319</v>
      </c>
      <c r="C36" s="235">
        <v>1847044.909312</v>
      </c>
      <c r="D36" s="2"/>
      <c r="E36" s="2"/>
      <c r="F36" s="2"/>
    </row>
    <row r="37" spans="1:6" x14ac:dyDescent="0.2">
      <c r="A37" s="3">
        <v>11</v>
      </c>
      <c r="B37" s="236" t="s">
        <v>641</v>
      </c>
      <c r="C37" s="235">
        <v>0</v>
      </c>
      <c r="D37" s="2"/>
      <c r="E37" s="2"/>
      <c r="F37" s="2"/>
    </row>
    <row r="38" spans="1:6" x14ac:dyDescent="0.2">
      <c r="A38" s="3">
        <v>12</v>
      </c>
      <c r="B38" s="236" t="s">
        <v>320</v>
      </c>
      <c r="C38" s="122">
        <v>-2689753.886315763</v>
      </c>
      <c r="D38" s="2"/>
      <c r="E38" s="2"/>
      <c r="F38" s="2"/>
    </row>
    <row r="39" spans="1:6" x14ac:dyDescent="0.2">
      <c r="A39" s="10">
        <v>13</v>
      </c>
      <c r="B39" s="10" t="s">
        <v>321</v>
      </c>
      <c r="C39" s="88">
        <v>121943378.40188479</v>
      </c>
      <c r="D39" s="2"/>
      <c r="E39" s="2"/>
      <c r="F39" s="2"/>
    </row>
    <row r="40" spans="1:6" x14ac:dyDescent="0.2">
      <c r="D40" s="2"/>
      <c r="E40" s="2"/>
      <c r="F40" s="2"/>
    </row>
    <row r="41" spans="1:6" x14ac:dyDescent="0.2">
      <c r="D41" s="2"/>
      <c r="E41" s="2"/>
      <c r="F41" s="2"/>
    </row>
    <row r="42" spans="1:6" x14ac:dyDescent="0.2">
      <c r="A42" s="130">
        <v>44651</v>
      </c>
      <c r="B42" s="2"/>
      <c r="C42" s="2"/>
      <c r="D42" s="2"/>
      <c r="E42" s="2"/>
      <c r="F42" s="2"/>
    </row>
    <row r="43" spans="1:6" x14ac:dyDescent="0.2">
      <c r="A43" s="271" t="s">
        <v>588</v>
      </c>
      <c r="B43" s="271"/>
      <c r="C43" s="271"/>
      <c r="D43" s="2"/>
      <c r="E43" s="2"/>
      <c r="F43" s="2"/>
    </row>
    <row r="44" spans="1:6" x14ac:dyDescent="0.2">
      <c r="A44" s="148" t="s">
        <v>248</v>
      </c>
      <c r="B44" s="148"/>
      <c r="C44" s="272" t="s">
        <v>314</v>
      </c>
      <c r="D44" s="2"/>
      <c r="E44" s="2"/>
      <c r="F44" s="2"/>
    </row>
    <row r="45" spans="1:6" x14ac:dyDescent="0.2">
      <c r="A45" s="28">
        <v>1</v>
      </c>
      <c r="B45" s="28" t="s">
        <v>315</v>
      </c>
      <c r="C45" s="36">
        <v>114159827</v>
      </c>
      <c r="D45" s="2"/>
      <c r="E45" s="2"/>
      <c r="F45" s="2"/>
    </row>
    <row r="46" spans="1:6" ht="25.5" x14ac:dyDescent="0.2">
      <c r="A46" s="3">
        <v>2</v>
      </c>
      <c r="B46" s="236" t="s">
        <v>316</v>
      </c>
      <c r="C46" s="12">
        <v>0</v>
      </c>
      <c r="D46" s="2"/>
      <c r="E46" s="2"/>
      <c r="F46" s="2"/>
    </row>
    <row r="47" spans="1:6" x14ac:dyDescent="0.2">
      <c r="A47" s="3">
        <v>3</v>
      </c>
      <c r="B47" s="236" t="s">
        <v>636</v>
      </c>
      <c r="C47" s="12">
        <v>0</v>
      </c>
      <c r="D47" s="2"/>
      <c r="E47" s="2"/>
      <c r="F47" s="2"/>
    </row>
    <row r="48" spans="1:6" x14ac:dyDescent="0.2">
      <c r="A48" s="3">
        <v>4</v>
      </c>
      <c r="B48" s="236" t="s">
        <v>637</v>
      </c>
      <c r="C48" s="12">
        <v>0</v>
      </c>
      <c r="D48" s="2"/>
      <c r="E48" s="2"/>
      <c r="F48" s="2"/>
    </row>
    <row r="49" spans="1:6" ht="25.5" x14ac:dyDescent="0.2">
      <c r="A49" s="3">
        <v>5</v>
      </c>
      <c r="B49" s="236" t="s">
        <v>638</v>
      </c>
      <c r="C49" s="12">
        <v>0</v>
      </c>
      <c r="D49" s="2"/>
      <c r="E49" s="2"/>
      <c r="F49" s="2"/>
    </row>
    <row r="50" spans="1:6" x14ac:dyDescent="0.2">
      <c r="A50" s="3">
        <v>6</v>
      </c>
      <c r="B50" s="236" t="s">
        <v>639</v>
      </c>
      <c r="C50" s="234">
        <v>0</v>
      </c>
      <c r="D50" s="2"/>
      <c r="E50" s="2"/>
      <c r="F50" s="2"/>
    </row>
    <row r="51" spans="1:6" x14ac:dyDescent="0.2">
      <c r="A51" s="3">
        <v>7</v>
      </c>
      <c r="B51" s="236" t="s">
        <v>640</v>
      </c>
      <c r="C51" s="234">
        <v>0</v>
      </c>
      <c r="D51" s="2"/>
      <c r="E51" s="2"/>
      <c r="F51" s="2"/>
    </row>
    <row r="52" spans="1:6" x14ac:dyDescent="0.2">
      <c r="A52" s="3">
        <v>8</v>
      </c>
      <c r="B52" s="236" t="s">
        <v>317</v>
      </c>
      <c r="C52" s="12">
        <v>257965.12269744277</v>
      </c>
      <c r="D52" s="2"/>
      <c r="E52" s="2"/>
      <c r="F52" s="2"/>
    </row>
    <row r="53" spans="1:6" x14ac:dyDescent="0.2">
      <c r="A53" s="3">
        <v>9</v>
      </c>
      <c r="B53" s="236" t="s">
        <v>318</v>
      </c>
      <c r="C53" s="235">
        <v>0</v>
      </c>
      <c r="D53" s="2"/>
      <c r="E53" s="2"/>
      <c r="F53" s="2"/>
    </row>
    <row r="54" spans="1:6" x14ac:dyDescent="0.2">
      <c r="A54" s="3">
        <v>10</v>
      </c>
      <c r="B54" s="236" t="s">
        <v>319</v>
      </c>
      <c r="C54" s="235">
        <v>1486481</v>
      </c>
      <c r="D54" s="2"/>
      <c r="E54" s="2"/>
      <c r="F54" s="2"/>
    </row>
    <row r="55" spans="1:6" x14ac:dyDescent="0.2">
      <c r="A55" s="3">
        <v>11</v>
      </c>
      <c r="B55" s="236" t="s">
        <v>641</v>
      </c>
      <c r="C55" s="235">
        <v>0</v>
      </c>
      <c r="D55" s="2"/>
      <c r="E55" s="2"/>
      <c r="F55" s="2"/>
    </row>
    <row r="56" spans="1:6" x14ac:dyDescent="0.2">
      <c r="A56" s="3">
        <v>12</v>
      </c>
      <c r="B56" s="236" t="s">
        <v>320</v>
      </c>
      <c r="C56" s="122">
        <v>982210.95875780284</v>
      </c>
    </row>
    <row r="57" spans="1:6" x14ac:dyDescent="0.2">
      <c r="A57" s="10">
        <v>13</v>
      </c>
      <c r="B57" s="10" t="s">
        <v>321</v>
      </c>
      <c r="C57" s="88">
        <f>C45+C52+C54+C56</f>
        <v>116886484.08145525</v>
      </c>
    </row>
  </sheetData>
  <mergeCells count="3">
    <mergeCell ref="A7:C7"/>
    <mergeCell ref="A1:E2"/>
    <mergeCell ref="A25:C25"/>
  </mergeCells>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1F7CB8AD081E4C86C80E18207AE75E" ma:contentTypeVersion="8" ma:contentTypeDescription="Opprett et nytt dokument." ma:contentTypeScope="" ma:versionID="eb69169c3bb502240b8f3c7ac2ef3fe0">
  <xsd:schema xmlns:xsd="http://www.w3.org/2001/XMLSchema" xmlns:xs="http://www.w3.org/2001/XMLSchema" xmlns:p="http://schemas.microsoft.com/office/2006/metadata/properties" xmlns:ns2="fb01cd13-81db-4f45-a94a-b394074e628f" xmlns:ns3="d690bf12-da3c-4b6f-a186-e9ce14853162" targetNamespace="http://schemas.microsoft.com/office/2006/metadata/properties" ma:root="true" ma:fieldsID="69237cf5b1673f815c3e60162b8ff533" ns2:_="" ns3:_="">
    <xsd:import namespace="fb01cd13-81db-4f45-a94a-b394074e628f"/>
    <xsd:import namespace="d690bf12-da3c-4b6f-a186-e9ce148531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90bf12-da3c-4b6f-a186-e9ce148531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D7A54-5F91-46C2-9E68-67E18A4D3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1cd13-81db-4f45-a94a-b394074e628f"/>
    <ds:schemaRef ds:uri="d690bf12-da3c-4b6f-a186-e9ce14853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E4B6BA-4155-44CA-B6B2-3B05F5823B0E}">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fb01cd13-81db-4f45-a94a-b394074e628f"/>
    <ds:schemaRef ds:uri="http://purl.org/dc/terms/"/>
    <ds:schemaRef ds:uri="http://schemas.openxmlformats.org/package/2006/metadata/core-properties"/>
    <ds:schemaRef ds:uri="d690bf12-da3c-4b6f-a186-e9ce14853162"/>
    <ds:schemaRef ds:uri="http://www.w3.org/XML/1998/namespace"/>
  </ds:schemaRefs>
</ds:datastoreItem>
</file>

<file path=customXml/itemProps3.xml><?xml version="1.0" encoding="utf-8"?>
<ds:datastoreItem xmlns:ds="http://schemas.openxmlformats.org/officeDocument/2006/customXml" ds:itemID="{49E56747-057B-4019-AFEC-6A7624E6A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Navngitte områder</vt:lpstr>
      </vt:variant>
      <vt:variant>
        <vt:i4>1</vt:i4>
      </vt:variant>
    </vt:vector>
  </HeadingPairs>
  <TitlesOfParts>
    <vt:vector size="17" baseType="lpstr">
      <vt:lpstr>Table of contents</vt:lpstr>
      <vt:lpstr>#1</vt:lpstr>
      <vt:lpstr># 2</vt:lpstr>
      <vt:lpstr># 3</vt:lpstr>
      <vt:lpstr>#4</vt:lpstr>
      <vt:lpstr>#5</vt:lpstr>
      <vt:lpstr>#6</vt:lpstr>
      <vt:lpstr>#7</vt:lpstr>
      <vt:lpstr>#8</vt:lpstr>
      <vt:lpstr>#9</vt:lpstr>
      <vt:lpstr>#10</vt:lpstr>
      <vt:lpstr>#11</vt:lpstr>
      <vt:lpstr>#12</vt:lpstr>
      <vt:lpstr>#13</vt:lpstr>
      <vt:lpstr>#14</vt:lpstr>
      <vt:lpstr>#15</vt:lpstr>
      <vt:lpstr>AsOfDate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2022-11-14T14:42:10Z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0x0101005F1F7CB8AD081E4C86C80E18207AE75E</vt:lpwstr>
  </property>
</Properties>
</file>